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3525" yWindow="3150" windowWidth="14820" windowHeight="8130" tabRatio="775" activeTab="1"/>
  </bookViews>
  <sheets>
    <sheet name="прейскурант(с 01.01.2025г.)" sheetId="37" r:id="rId1"/>
    <sheet name="перечень(с 01.01.2025г.)" sheetId="38" r:id="rId2"/>
    <sheet name="перечень(с 02.03.2020 г.)" sheetId="34" state="hidden" r:id="rId3"/>
    <sheet name="перечень (с 10.07.2015 г.)" sheetId="11" state="hidden" r:id="rId4"/>
  </sheets>
  <definedNames>
    <definedName name="_xlnm._FilterDatabase" localSheetId="3" hidden="1">'перечень (с 10.07.2015 г.)'!$A$12:$G$654</definedName>
    <definedName name="_xlnm._FilterDatabase" localSheetId="1" hidden="1">'перечень(с 01.01.2025г.)'!$A$12:$C$15</definedName>
    <definedName name="_xlnm._FilterDatabase" localSheetId="2" hidden="1">'перечень(с 02.03.2020 г.)'!$A$12:$C$504</definedName>
    <definedName name="_xlnm._FilterDatabase" localSheetId="0" hidden="1">'прейскурант(с 01.01.2025г.)'!$A$12:$C$15</definedName>
    <definedName name="_xlnm.Print_Area" localSheetId="3">'перечень (с 10.07.2015 г.)'!$A$1:$F$655</definedName>
    <definedName name="_xlnm.Print_Area" localSheetId="1">'перечень(с 01.01.2025г.)'!$A$1:$N$15</definedName>
    <definedName name="_xlnm.Print_Area" localSheetId="2">'перечень(с 02.03.2020 г.)'!$A$1:$H$512</definedName>
    <definedName name="_xlnm.Print_Area" localSheetId="0">'прейскурант(с 01.01.2025г.)'!$A$1:$P$15</definedName>
  </definedNames>
  <calcPr calcId="145621" refMode="R1C1"/>
</workbook>
</file>

<file path=xl/calcChain.xml><?xml version="1.0" encoding="utf-8"?>
<calcChain xmlns="http://schemas.openxmlformats.org/spreadsheetml/2006/main">
  <c r="F15" i="38" l="1"/>
  <c r="F14" i="38"/>
  <c r="P15" i="38" l="1"/>
  <c r="K15" i="38"/>
  <c r="P14" i="38"/>
  <c r="K14" i="38"/>
  <c r="P15" i="37"/>
  <c r="K15" i="37"/>
  <c r="F15" i="37"/>
  <c r="P14" i="37"/>
  <c r="K14" i="37"/>
  <c r="F14" i="37"/>
  <c r="A14" i="37"/>
  <c r="A15" i="37" s="1"/>
  <c r="P13" i="37"/>
  <c r="K13" i="37"/>
  <c r="F13" i="37"/>
  <c r="K459" i="34" l="1"/>
  <c r="J506" i="34" l="1"/>
  <c r="K506" i="34" s="1"/>
  <c r="J505" i="34"/>
  <c r="K505" i="34" s="1"/>
  <c r="J504" i="34"/>
  <c r="K504" i="34" s="1"/>
  <c r="J503" i="34"/>
  <c r="K503" i="34" s="1"/>
  <c r="J502" i="34"/>
  <c r="K502" i="34" s="1"/>
  <c r="J501" i="34"/>
  <c r="K501" i="34" s="1"/>
  <c r="J500" i="34"/>
  <c r="K500" i="34" s="1"/>
  <c r="J499" i="34"/>
  <c r="K499" i="34" s="1"/>
  <c r="J498" i="34"/>
  <c r="K498" i="34" s="1"/>
  <c r="J497" i="34"/>
  <c r="K497" i="34" s="1"/>
  <c r="J496" i="34"/>
  <c r="K496" i="34" s="1"/>
  <c r="J495" i="34"/>
  <c r="K495" i="34" s="1"/>
  <c r="J494" i="34"/>
  <c r="K494" i="34" s="1"/>
  <c r="J493" i="34"/>
  <c r="K493" i="34" s="1"/>
  <c r="J492" i="34"/>
  <c r="K492" i="34" s="1"/>
  <c r="J491" i="34"/>
  <c r="K491" i="34" s="1"/>
  <c r="J490" i="34"/>
  <c r="K490" i="34" s="1"/>
  <c r="J488" i="34"/>
  <c r="K488" i="34" s="1"/>
  <c r="J487" i="34"/>
  <c r="K487" i="34" s="1"/>
  <c r="J486" i="34"/>
  <c r="K486" i="34" s="1"/>
  <c r="J485" i="34"/>
  <c r="K485" i="34" s="1"/>
  <c r="J484" i="34"/>
  <c r="K484" i="34" s="1"/>
  <c r="J483" i="34"/>
  <c r="K483" i="34" s="1"/>
  <c r="J482" i="34"/>
  <c r="K482" i="34" s="1"/>
  <c r="J481" i="34"/>
  <c r="K481" i="34" s="1"/>
  <c r="K478" i="34"/>
  <c r="J477" i="34"/>
  <c r="K477" i="34" s="1"/>
  <c r="J476" i="34"/>
  <c r="K476" i="34" s="1"/>
  <c r="J475" i="34"/>
  <c r="K475" i="34" s="1"/>
  <c r="J474" i="34"/>
  <c r="K474" i="34" s="1"/>
  <c r="E474" i="34"/>
  <c r="F474" i="34" s="1"/>
  <c r="J473" i="34"/>
  <c r="K473" i="34" s="1"/>
  <c r="J472" i="34"/>
  <c r="K472" i="34" s="1"/>
  <c r="J471" i="34"/>
  <c r="K471" i="34" s="1"/>
  <c r="J470" i="34"/>
  <c r="K470" i="34" s="1"/>
  <c r="J469" i="34"/>
  <c r="K469" i="34" s="1"/>
  <c r="J468" i="34"/>
  <c r="K468" i="34" s="1"/>
  <c r="E468" i="34"/>
  <c r="F468" i="34" s="1"/>
  <c r="J467" i="34"/>
  <c r="K467" i="34" s="1"/>
  <c r="E467" i="34"/>
  <c r="F467" i="34" s="1"/>
  <c r="J466" i="34"/>
  <c r="K466" i="34" s="1"/>
  <c r="E466" i="34"/>
  <c r="F466" i="34" s="1"/>
  <c r="J465" i="34"/>
  <c r="K465" i="34" s="1"/>
  <c r="E465" i="34"/>
  <c r="F465" i="34" s="1"/>
  <c r="E464" i="34"/>
  <c r="F464" i="34" s="1"/>
  <c r="J463" i="34"/>
  <c r="K463" i="34" s="1"/>
  <c r="E463" i="34"/>
  <c r="F463" i="34" s="1"/>
  <c r="J462" i="34"/>
  <c r="J461" i="34"/>
  <c r="K461" i="34" s="1"/>
  <c r="K457" i="34"/>
  <c r="F457" i="34"/>
  <c r="K456" i="34"/>
  <c r="F456" i="34"/>
  <c r="K455" i="34"/>
  <c r="F455" i="34"/>
  <c r="K454" i="34"/>
  <c r="F454" i="34"/>
  <c r="K453" i="34"/>
  <c r="K450" i="34"/>
  <c r="F450" i="34"/>
  <c r="K449" i="34"/>
  <c r="F449" i="34"/>
  <c r="I448" i="34"/>
  <c r="J448" i="34" s="1"/>
  <c r="E448" i="34"/>
  <c r="F448" i="34" s="1"/>
  <c r="I447" i="34"/>
  <c r="J447" i="34" s="1"/>
  <c r="A447" i="34"/>
  <c r="A448" i="34" s="1"/>
  <c r="A449" i="34" s="1"/>
  <c r="A450" i="34" s="1"/>
  <c r="I446" i="34"/>
  <c r="J446" i="34" s="1"/>
  <c r="E446" i="34"/>
  <c r="F446" i="34" s="1"/>
  <c r="K444" i="34"/>
  <c r="K443" i="34"/>
  <c r="K442" i="34"/>
  <c r="K441" i="34"/>
  <c r="K440" i="34"/>
  <c r="K439" i="34"/>
  <c r="K438" i="34"/>
  <c r="K437" i="34"/>
  <c r="K436" i="34"/>
  <c r="A436" i="34"/>
  <c r="A437" i="34" s="1"/>
  <c r="A438" i="34" s="1"/>
  <c r="A439" i="34" s="1"/>
  <c r="A440" i="34" s="1"/>
  <c r="A441" i="34" s="1"/>
  <c r="A442" i="34" s="1"/>
  <c r="A443" i="34" s="1"/>
  <c r="K435" i="34"/>
  <c r="K434" i="34"/>
  <c r="K433" i="34"/>
  <c r="D433" i="34"/>
  <c r="F433" i="34" s="1"/>
  <c r="E432" i="34"/>
  <c r="F432" i="34" s="1"/>
  <c r="J431" i="34"/>
  <c r="K431" i="34" s="1"/>
  <c r="D431" i="34"/>
  <c r="F431" i="34" s="1"/>
  <c r="J430" i="34"/>
  <c r="K430" i="34" s="1"/>
  <c r="J429" i="34"/>
  <c r="K429" i="34" s="1"/>
  <c r="E429" i="34"/>
  <c r="F429" i="34" s="1"/>
  <c r="J428" i="34"/>
  <c r="K428" i="34" s="1"/>
  <c r="E428" i="34"/>
  <c r="F428" i="34" s="1"/>
  <c r="A428" i="34"/>
  <c r="A429" i="34" s="1"/>
  <c r="A430" i="34" s="1"/>
  <c r="A431" i="34" s="1"/>
  <c r="J427" i="34"/>
  <c r="K427" i="34" s="1"/>
  <c r="E427" i="34"/>
  <c r="F427" i="34" s="1"/>
  <c r="E426" i="34"/>
  <c r="F426" i="34" s="1"/>
  <c r="J425" i="34"/>
  <c r="K425" i="34" s="1"/>
  <c r="E425" i="34"/>
  <c r="F425" i="34" s="1"/>
  <c r="J424" i="34"/>
  <c r="K424" i="34" s="1"/>
  <c r="J423" i="34"/>
  <c r="K423" i="34" s="1"/>
  <c r="F423" i="34"/>
  <c r="A423" i="34"/>
  <c r="A424" i="34" s="1"/>
  <c r="A425" i="34" s="1"/>
  <c r="J422" i="34"/>
  <c r="K422" i="34" s="1"/>
  <c r="F422" i="34"/>
  <c r="F421" i="34"/>
  <c r="K420" i="34"/>
  <c r="K419" i="34"/>
  <c r="F419" i="34"/>
  <c r="K418" i="34"/>
  <c r="F418" i="34"/>
  <c r="K417" i="34"/>
  <c r="F417" i="34"/>
  <c r="K416" i="34"/>
  <c r="F416" i="34"/>
  <c r="K415" i="34"/>
  <c r="F415" i="34"/>
  <c r="K414" i="34"/>
  <c r="F414" i="34"/>
  <c r="K413" i="34"/>
  <c r="F413" i="34"/>
  <c r="K412" i="34"/>
  <c r="F412" i="34"/>
  <c r="K411" i="34"/>
  <c r="F411" i="34"/>
  <c r="K410" i="34"/>
  <c r="F410" i="34"/>
  <c r="K409" i="34"/>
  <c r="F409" i="34"/>
  <c r="K408" i="34"/>
  <c r="F408" i="34"/>
  <c r="K407" i="34"/>
  <c r="F407" i="34"/>
  <c r="K406" i="34"/>
  <c r="F406" i="34"/>
  <c r="A406" i="34"/>
  <c r="A407" i="34" s="1"/>
  <c r="A408" i="34" s="1"/>
  <c r="A409" i="34" s="1"/>
  <c r="A410" i="34" s="1"/>
  <c r="A411" i="34" s="1"/>
  <c r="A412" i="34" s="1"/>
  <c r="A413" i="34" s="1"/>
  <c r="A414" i="34" s="1"/>
  <c r="A415" i="34" s="1"/>
  <c r="A416" i="34" s="1"/>
  <c r="A417" i="34" s="1"/>
  <c r="A418" i="34" s="1"/>
  <c r="A419" i="34" s="1"/>
  <c r="A420" i="34" s="1"/>
  <c r="K405" i="34"/>
  <c r="F405" i="34"/>
  <c r="K404" i="34"/>
  <c r="F404" i="34"/>
  <c r="F403" i="34"/>
  <c r="K402" i="34"/>
  <c r="F402" i="34"/>
  <c r="K401" i="34"/>
  <c r="K400" i="34"/>
  <c r="K399" i="34"/>
  <c r="K398" i="34"/>
  <c r="K397" i="34"/>
  <c r="K396" i="34"/>
  <c r="K395" i="34"/>
  <c r="K394" i="34"/>
  <c r="K393" i="34"/>
  <c r="K392" i="34"/>
  <c r="K391" i="34"/>
  <c r="K390" i="34"/>
  <c r="K389" i="34"/>
  <c r="K388" i="34"/>
  <c r="A388" i="34"/>
  <c r="A389" i="34" s="1"/>
  <c r="A390" i="34" s="1"/>
  <c r="A391" i="34" s="1"/>
  <c r="A392" i="34" s="1"/>
  <c r="A393" i="34" s="1"/>
  <c r="A394" i="34" s="1"/>
  <c r="A395" i="34" s="1"/>
  <c r="A396" i="34" s="1"/>
  <c r="A397" i="34" s="1"/>
  <c r="A398" i="34" s="1"/>
  <c r="A399" i="34" s="1"/>
  <c r="A400" i="34" s="1"/>
  <c r="A401" i="34" s="1"/>
  <c r="A402" i="34" s="1"/>
  <c r="K387" i="34"/>
  <c r="K386" i="34"/>
  <c r="K383" i="34"/>
  <c r="K382" i="34"/>
  <c r="K381" i="34"/>
  <c r="K380" i="34"/>
  <c r="F380" i="34"/>
  <c r="K379" i="34"/>
  <c r="K378" i="34"/>
  <c r="F378" i="34"/>
  <c r="K377" i="34"/>
  <c r="F377" i="34"/>
  <c r="K376" i="34"/>
  <c r="F376" i="34"/>
  <c r="K375" i="34"/>
  <c r="F375" i="34"/>
  <c r="K374" i="34"/>
  <c r="F374" i="34"/>
  <c r="K373" i="34"/>
  <c r="F373" i="34"/>
  <c r="K372" i="34"/>
  <c r="F372" i="34"/>
  <c r="K371" i="34"/>
  <c r="F371" i="34"/>
  <c r="K370" i="34"/>
  <c r="F370" i="34"/>
  <c r="K369" i="34"/>
  <c r="F369" i="34"/>
  <c r="K368" i="34"/>
  <c r="F368" i="34"/>
  <c r="K367" i="34"/>
  <c r="F367" i="34"/>
  <c r="K366" i="34"/>
  <c r="F366" i="34"/>
  <c r="K365" i="34"/>
  <c r="F365" i="34"/>
  <c r="K364" i="34"/>
  <c r="F364" i="34"/>
  <c r="K363" i="34"/>
  <c r="K362" i="34"/>
  <c r="F362" i="34"/>
  <c r="K361" i="34"/>
  <c r="F361" i="34"/>
  <c r="K360" i="34"/>
  <c r="F360" i="34"/>
  <c r="K359" i="34"/>
  <c r="F359" i="34"/>
  <c r="K358" i="34"/>
  <c r="F358" i="34"/>
  <c r="K357" i="34"/>
  <c r="F357" i="34"/>
  <c r="K356" i="34"/>
  <c r="F356" i="34"/>
  <c r="K355" i="34"/>
  <c r="F355" i="34"/>
  <c r="K354" i="34"/>
  <c r="F354" i="34"/>
  <c r="K353" i="34"/>
  <c r="F353" i="34"/>
  <c r="K352" i="34"/>
  <c r="F352" i="34"/>
  <c r="K351" i="34"/>
  <c r="F351" i="34"/>
  <c r="K350" i="34"/>
  <c r="F350" i="34"/>
  <c r="K349" i="34"/>
  <c r="F349" i="34"/>
  <c r="K348" i="34"/>
  <c r="F348" i="34"/>
  <c r="K347" i="34"/>
  <c r="F347" i="34"/>
  <c r="K346" i="34"/>
  <c r="F346" i="34"/>
  <c r="K345" i="34"/>
  <c r="F345" i="34"/>
  <c r="A345" i="34"/>
  <c r="A346" i="34" s="1"/>
  <c r="A347" i="34" s="1"/>
  <c r="A348" i="34" s="1"/>
  <c r="A349" i="34" s="1"/>
  <c r="A350" i="34" s="1"/>
  <c r="A351" i="34" s="1"/>
  <c r="A352" i="34" s="1"/>
  <c r="A353" i="34" s="1"/>
  <c r="A354" i="34" s="1"/>
  <c r="A355" i="34" s="1"/>
  <c r="A356" i="34" s="1"/>
  <c r="A357" i="34" s="1"/>
  <c r="A358" i="34" s="1"/>
  <c r="A359" i="34" s="1"/>
  <c r="A360" i="34" s="1"/>
  <c r="A361" i="34" s="1"/>
  <c r="A362" i="34" s="1"/>
  <c r="A363" i="34" s="1"/>
  <c r="A364" i="34" s="1"/>
  <c r="A365" i="34" s="1"/>
  <c r="A366" i="34" s="1"/>
  <c r="A367" i="34" s="1"/>
  <c r="A368" i="34" s="1"/>
  <c r="A369" i="34" s="1"/>
  <c r="A370" i="34" s="1"/>
  <c r="A371" i="34" s="1"/>
  <c r="A372" i="34" s="1"/>
  <c r="A373" i="34" s="1"/>
  <c r="A374" i="34" s="1"/>
  <c r="A375" i="34" s="1"/>
  <c r="A376" i="34" s="1"/>
  <c r="A377" i="34" s="1"/>
  <c r="A378" i="34" s="1"/>
  <c r="A379" i="34" s="1"/>
  <c r="A380" i="34" s="1"/>
  <c r="A381" i="34" s="1"/>
  <c r="A382" i="34" s="1"/>
  <c r="A383" i="34" s="1"/>
  <c r="K344" i="34"/>
  <c r="F344" i="34"/>
  <c r="F343" i="34"/>
  <c r="K342" i="34"/>
  <c r="K341" i="34"/>
  <c r="F341" i="34"/>
  <c r="K340" i="34"/>
  <c r="F340" i="34"/>
  <c r="K339" i="34"/>
  <c r="F339" i="34"/>
  <c r="K338" i="34"/>
  <c r="F338" i="34"/>
  <c r="K337" i="34"/>
  <c r="F337" i="34"/>
  <c r="K336" i="34"/>
  <c r="F336" i="34"/>
  <c r="K335" i="34"/>
  <c r="F335" i="34"/>
  <c r="K334" i="34"/>
  <c r="F334" i="34"/>
  <c r="K333" i="34"/>
  <c r="F333" i="34"/>
  <c r="K332" i="34"/>
  <c r="F332" i="34"/>
  <c r="K331" i="34"/>
  <c r="F331" i="34"/>
  <c r="K330" i="34"/>
  <c r="F330" i="34"/>
  <c r="A330" i="34"/>
  <c r="K329" i="34"/>
  <c r="F329" i="34"/>
  <c r="K328" i="34"/>
  <c r="K327" i="34"/>
  <c r="F327" i="34"/>
  <c r="K326" i="34"/>
  <c r="F326" i="34"/>
  <c r="K325" i="34"/>
  <c r="F325" i="34"/>
  <c r="K324" i="34"/>
  <c r="F324" i="34"/>
  <c r="A324" i="34"/>
  <c r="A325" i="34" s="1"/>
  <c r="K323" i="34"/>
  <c r="F323" i="34"/>
  <c r="K322" i="34"/>
  <c r="F322" i="34"/>
  <c r="K321" i="34"/>
  <c r="F321" i="34"/>
  <c r="K320" i="34"/>
  <c r="F320" i="34"/>
  <c r="K319" i="34"/>
  <c r="F319" i="34"/>
  <c r="K318" i="34"/>
  <c r="F318" i="34"/>
  <c r="K317" i="34"/>
  <c r="F317" i="34"/>
  <c r="K316" i="34"/>
  <c r="F316" i="34"/>
  <c r="K315" i="34"/>
  <c r="A315" i="34"/>
  <c r="K314" i="34"/>
  <c r="K313" i="34"/>
  <c r="K312" i="34"/>
  <c r="K311" i="34"/>
  <c r="K310" i="34"/>
  <c r="K309" i="34"/>
  <c r="K308" i="34"/>
  <c r="K307" i="34"/>
  <c r="F307" i="34"/>
  <c r="K306" i="34"/>
  <c r="F306" i="34"/>
  <c r="A306" i="34"/>
  <c r="K305" i="34"/>
  <c r="F305" i="34"/>
  <c r="F304" i="34"/>
  <c r="K303" i="34"/>
  <c r="K302" i="34"/>
  <c r="K301" i="34"/>
  <c r="F301" i="34"/>
  <c r="A301" i="34"/>
  <c r="K300" i="34"/>
  <c r="F300" i="34"/>
  <c r="K299" i="34"/>
  <c r="F299" i="34"/>
  <c r="K298" i="34"/>
  <c r="K297" i="34"/>
  <c r="F297" i="34"/>
  <c r="A297" i="34"/>
  <c r="F296" i="34"/>
  <c r="F295" i="34"/>
  <c r="K294" i="34"/>
  <c r="K293" i="34"/>
  <c r="F292" i="34"/>
  <c r="K291" i="34"/>
  <c r="F291" i="34"/>
  <c r="K290" i="34"/>
  <c r="K289" i="34"/>
  <c r="F289" i="34"/>
  <c r="K288" i="34"/>
  <c r="K287" i="34"/>
  <c r="F287" i="34"/>
  <c r="K286" i="34"/>
  <c r="F286" i="34"/>
  <c r="K285" i="34"/>
  <c r="K284" i="34"/>
  <c r="F284" i="34"/>
  <c r="K283" i="34"/>
  <c r="F283" i="34"/>
  <c r="K282" i="34"/>
  <c r="F282" i="34"/>
  <c r="K281" i="34"/>
  <c r="F281" i="34"/>
  <c r="K280" i="34"/>
  <c r="F280" i="34"/>
  <c r="K279" i="34"/>
  <c r="F279" i="34"/>
  <c r="K278" i="34"/>
  <c r="F278" i="34"/>
  <c r="K277" i="34"/>
  <c r="F277" i="34"/>
  <c r="K276" i="34"/>
  <c r="F276" i="34"/>
  <c r="K275" i="34"/>
  <c r="F275" i="34"/>
  <c r="K274" i="34"/>
  <c r="F274" i="34"/>
  <c r="K273" i="34"/>
  <c r="F273" i="34"/>
  <c r="K272" i="34"/>
  <c r="F272" i="34"/>
  <c r="K271" i="34"/>
  <c r="F271" i="34"/>
  <c r="K270" i="34"/>
  <c r="F270" i="34"/>
  <c r="K269" i="34"/>
  <c r="F269" i="34"/>
  <c r="K268" i="34"/>
  <c r="F268" i="34"/>
  <c r="K267" i="34"/>
  <c r="F267" i="34"/>
  <c r="K266" i="34"/>
  <c r="F266" i="34"/>
  <c r="K265" i="34"/>
  <c r="F265" i="34"/>
  <c r="K264" i="34"/>
  <c r="F264" i="34"/>
  <c r="K263" i="34"/>
  <c r="F263" i="34"/>
  <c r="K262" i="34"/>
  <c r="F262" i="34"/>
  <c r="K261" i="34"/>
  <c r="F261" i="34"/>
  <c r="K260" i="34"/>
  <c r="F260" i="34"/>
  <c r="K259" i="34"/>
  <c r="F259" i="34"/>
  <c r="K258" i="34"/>
  <c r="F258" i="34"/>
  <c r="K257" i="34"/>
  <c r="F257" i="34"/>
  <c r="K256" i="34"/>
  <c r="F256" i="34"/>
  <c r="K255" i="34"/>
  <c r="F255" i="34"/>
  <c r="K254" i="34"/>
  <c r="F254" i="34"/>
  <c r="A254" i="34"/>
  <c r="A255" i="34" s="1"/>
  <c r="A256" i="34" s="1"/>
  <c r="A257" i="34" s="1"/>
  <c r="A258" i="34" s="1"/>
  <c r="A259" i="34" s="1"/>
  <c r="A260" i="34" s="1"/>
  <c r="A261" i="34" s="1"/>
  <c r="A262" i="34" s="1"/>
  <c r="A263" i="34" s="1"/>
  <c r="A264" i="34" s="1"/>
  <c r="A265" i="34" s="1"/>
  <c r="A266" i="34" s="1"/>
  <c r="A267" i="34" s="1"/>
  <c r="A268" i="34" s="1"/>
  <c r="A269" i="34" s="1"/>
  <c r="A270" i="34" s="1"/>
  <c r="A271" i="34" s="1"/>
  <c r="A272" i="34" s="1"/>
  <c r="A273" i="34" s="1"/>
  <c r="A274" i="34" s="1"/>
  <c r="A275" i="34" s="1"/>
  <c r="A276" i="34" s="1"/>
  <c r="A277" i="34" s="1"/>
  <c r="A278" i="34" s="1"/>
  <c r="A279" i="34" s="1"/>
  <c r="A280" i="34" s="1"/>
  <c r="A281" i="34" s="1"/>
  <c r="A282" i="34" s="1"/>
  <c r="A283" i="34" s="1"/>
  <c r="A284" i="34" s="1"/>
  <c r="A285" i="34" s="1"/>
  <c r="A286" i="34" s="1"/>
  <c r="A287" i="34" s="1"/>
  <c r="A288" i="34" s="1"/>
  <c r="A289" i="34" s="1"/>
  <c r="A290" i="34" s="1"/>
  <c r="K253" i="34"/>
  <c r="F253" i="34"/>
  <c r="F252" i="34"/>
  <c r="K251" i="34"/>
  <c r="F251" i="34"/>
  <c r="K250" i="34"/>
  <c r="A250" i="34"/>
  <c r="A251" i="34" s="1"/>
  <c r="K249" i="34"/>
  <c r="F249" i="34"/>
  <c r="F248" i="34"/>
  <c r="K247" i="34"/>
  <c r="K246" i="34"/>
  <c r="K245" i="34"/>
  <c r="F245" i="34"/>
  <c r="A245" i="34"/>
  <c r="A246" i="34" s="1"/>
  <c r="A247" i="34" s="1"/>
  <c r="K244" i="34"/>
  <c r="K243" i="34"/>
  <c r="F243" i="34"/>
  <c r="K241" i="34"/>
  <c r="K240" i="34"/>
  <c r="F240" i="34"/>
  <c r="K239" i="34"/>
  <c r="K237" i="34"/>
  <c r="K236" i="34"/>
  <c r="K235" i="34"/>
  <c r="K234" i="34"/>
  <c r="A234" i="34"/>
  <c r="A235" i="34" s="1"/>
  <c r="K233" i="34"/>
  <c r="F232" i="34"/>
  <c r="K231" i="34"/>
  <c r="K230" i="34"/>
  <c r="F230" i="34"/>
  <c r="K229" i="34"/>
  <c r="K228" i="34"/>
  <c r="F228" i="34"/>
  <c r="K227" i="34"/>
  <c r="F227" i="34"/>
  <c r="K226" i="34"/>
  <c r="F226" i="34"/>
  <c r="K225" i="34"/>
  <c r="F225" i="34"/>
  <c r="A225" i="34"/>
  <c r="A226" i="34" s="1"/>
  <c r="A227" i="34" s="1"/>
  <c r="A228" i="34" s="1"/>
  <c r="K224" i="34"/>
  <c r="F224" i="34"/>
  <c r="K223" i="34"/>
  <c r="F223" i="34"/>
  <c r="K222" i="34"/>
  <c r="F222" i="34"/>
  <c r="K221" i="34"/>
  <c r="F221" i="34"/>
  <c r="K220" i="34"/>
  <c r="F220" i="34"/>
  <c r="K219" i="34"/>
  <c r="F219" i="34"/>
  <c r="A219" i="34"/>
  <c r="K218" i="34"/>
  <c r="F218" i="34"/>
  <c r="K217" i="34"/>
  <c r="F217" i="34"/>
  <c r="K216" i="34"/>
  <c r="F216" i="34"/>
  <c r="A216" i="34"/>
  <c r="K215" i="34"/>
  <c r="F215" i="34"/>
  <c r="K214" i="34"/>
  <c r="F214" i="34"/>
  <c r="K213" i="34"/>
  <c r="F213" i="34"/>
  <c r="K212" i="34"/>
  <c r="F212" i="34"/>
  <c r="K211" i="34"/>
  <c r="F211" i="34"/>
  <c r="K210" i="34"/>
  <c r="F210" i="34"/>
  <c r="F209" i="34"/>
  <c r="K208" i="34"/>
  <c r="F208" i="34"/>
  <c r="K207" i="34"/>
  <c r="K206" i="34"/>
  <c r="F206" i="34"/>
  <c r="K205" i="34"/>
  <c r="K204" i="34"/>
  <c r="F204" i="34"/>
  <c r="K203" i="34"/>
  <c r="F203" i="34"/>
  <c r="K202" i="34"/>
  <c r="F202" i="34"/>
  <c r="K201" i="34"/>
  <c r="F201" i="34"/>
  <c r="K200" i="34"/>
  <c r="F200" i="34"/>
  <c r="A200" i="34"/>
  <c r="A201" i="34" s="1"/>
  <c r="A202" i="34" s="1"/>
  <c r="A203" i="34" s="1"/>
  <c r="A204" i="34" s="1"/>
  <c r="A205" i="34" s="1"/>
  <c r="A206" i="34" s="1"/>
  <c r="A207" i="34" s="1"/>
  <c r="A208" i="34" s="1"/>
  <c r="K199" i="34"/>
  <c r="F199" i="34"/>
  <c r="K198" i="34"/>
  <c r="F198" i="34"/>
  <c r="F197" i="34"/>
  <c r="K196" i="34"/>
  <c r="F196" i="34"/>
  <c r="K195" i="34"/>
  <c r="F195" i="34"/>
  <c r="K194" i="34"/>
  <c r="K193" i="34"/>
  <c r="F192" i="34"/>
  <c r="K191" i="34"/>
  <c r="F191" i="34"/>
  <c r="K190" i="34"/>
  <c r="F189" i="34"/>
  <c r="K188" i="34"/>
  <c r="F188" i="34"/>
  <c r="K187" i="34"/>
  <c r="K186" i="34"/>
  <c r="F186" i="34"/>
  <c r="K185" i="34"/>
  <c r="F185" i="34"/>
  <c r="K184" i="34"/>
  <c r="F184" i="34"/>
  <c r="K183" i="34"/>
  <c r="F183" i="34"/>
  <c r="A183" i="34"/>
  <c r="A184" i="34" s="1"/>
  <c r="A185" i="34" s="1"/>
  <c r="A186" i="34" s="1"/>
  <c r="K182" i="34"/>
  <c r="F182" i="34"/>
  <c r="F181" i="34"/>
  <c r="F180" i="34"/>
  <c r="K179" i="34"/>
  <c r="K178" i="34"/>
  <c r="K177" i="34"/>
  <c r="F177" i="34"/>
  <c r="K176" i="34"/>
  <c r="K175" i="34"/>
  <c r="F175" i="34"/>
  <c r="K174" i="34"/>
  <c r="F174" i="34"/>
  <c r="A174" i="34"/>
  <c r="K173" i="34"/>
  <c r="K172" i="34"/>
  <c r="F172" i="34"/>
  <c r="K171" i="34"/>
  <c r="K170" i="34"/>
  <c r="K169" i="34"/>
  <c r="K168" i="34"/>
  <c r="K167" i="34"/>
  <c r="K166" i="34"/>
  <c r="K165" i="34"/>
  <c r="K164" i="34"/>
  <c r="K163" i="34"/>
  <c r="K162" i="34"/>
  <c r="K161" i="34"/>
  <c r="K160" i="34"/>
  <c r="K159" i="34"/>
  <c r="F159" i="34"/>
  <c r="K158" i="34"/>
  <c r="F158" i="34"/>
  <c r="K157" i="34"/>
  <c r="K156" i="34"/>
  <c r="F156" i="34"/>
  <c r="K155" i="34"/>
  <c r="F155" i="34"/>
  <c r="K154" i="34"/>
  <c r="F154" i="34"/>
  <c r="K153" i="34"/>
  <c r="F153" i="34"/>
  <c r="K152" i="34"/>
  <c r="F152" i="34"/>
  <c r="K151" i="34"/>
  <c r="F151" i="34"/>
  <c r="K150" i="34"/>
  <c r="F150" i="34"/>
  <c r="K149" i="34"/>
  <c r="F149" i="34"/>
  <c r="K148" i="34"/>
  <c r="K147" i="34"/>
  <c r="K146" i="34"/>
  <c r="F146" i="34"/>
  <c r="K145" i="34"/>
  <c r="F145" i="34"/>
  <c r="K144" i="34"/>
  <c r="F144" i="34"/>
  <c r="K143" i="34"/>
  <c r="F143" i="34"/>
  <c r="K142" i="34"/>
  <c r="F142" i="34"/>
  <c r="K141" i="34"/>
  <c r="F141" i="34"/>
  <c r="K140" i="34"/>
  <c r="F140" i="34"/>
  <c r="K139" i="34"/>
  <c r="F139" i="34"/>
  <c r="K138" i="34"/>
  <c r="F138" i="34"/>
  <c r="K137" i="34"/>
  <c r="F137" i="34"/>
  <c r="K136" i="34"/>
  <c r="F136" i="34"/>
  <c r="K135" i="34"/>
  <c r="F135" i="34"/>
  <c r="K134" i="34"/>
  <c r="F134" i="34"/>
  <c r="K133" i="34"/>
  <c r="F133" i="34"/>
  <c r="K132" i="34"/>
  <c r="F132" i="34"/>
  <c r="K131" i="34"/>
  <c r="F131" i="34"/>
  <c r="K130" i="34"/>
  <c r="F130" i="34"/>
  <c r="K129" i="34"/>
  <c r="F129" i="34"/>
  <c r="K128" i="34"/>
  <c r="F128" i="34"/>
  <c r="K127" i="34"/>
  <c r="F127" i="34"/>
  <c r="K126" i="34"/>
  <c r="F126" i="34"/>
  <c r="A126" i="34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K125" i="34"/>
  <c r="F125" i="34"/>
  <c r="K123" i="34"/>
  <c r="F123" i="34"/>
  <c r="K122" i="34"/>
  <c r="F122" i="34"/>
  <c r="K121" i="34"/>
  <c r="F121" i="34"/>
  <c r="K120" i="34"/>
  <c r="F120" i="34"/>
  <c r="K119" i="34"/>
  <c r="F119" i="34"/>
  <c r="K118" i="34"/>
  <c r="K117" i="34"/>
  <c r="K114" i="34"/>
  <c r="F114" i="34"/>
  <c r="K113" i="34"/>
  <c r="F113" i="34"/>
  <c r="K112" i="34"/>
  <c r="F112" i="34"/>
  <c r="K111" i="34"/>
  <c r="F111" i="34"/>
  <c r="F110" i="34"/>
  <c r="K109" i="34"/>
  <c r="F109" i="34"/>
  <c r="K108" i="34"/>
  <c r="F108" i="34"/>
  <c r="K107" i="34"/>
  <c r="F107" i="34"/>
  <c r="K106" i="34"/>
  <c r="F106" i="34"/>
  <c r="K105" i="34"/>
  <c r="F105" i="34"/>
  <c r="K104" i="34"/>
  <c r="F104" i="34"/>
  <c r="K103" i="34"/>
  <c r="F103" i="34"/>
  <c r="K102" i="34"/>
  <c r="F102" i="34"/>
  <c r="K101" i="34"/>
  <c r="F101" i="34"/>
  <c r="F100" i="34"/>
  <c r="K99" i="34"/>
  <c r="F99" i="34"/>
  <c r="K98" i="34"/>
  <c r="F98" i="34"/>
  <c r="K97" i="34"/>
  <c r="F97" i="34"/>
  <c r="K96" i="34"/>
  <c r="F96" i="34"/>
  <c r="K95" i="34"/>
  <c r="F95" i="34"/>
  <c r="K94" i="34"/>
  <c r="F94" i="34"/>
  <c r="K93" i="34"/>
  <c r="F93" i="34"/>
  <c r="K92" i="34"/>
  <c r="F92" i="34"/>
  <c r="K91" i="34"/>
  <c r="F91" i="34"/>
  <c r="K90" i="34"/>
  <c r="F90" i="34"/>
  <c r="K89" i="34"/>
  <c r="F89" i="34"/>
  <c r="K88" i="34"/>
  <c r="F88" i="34"/>
  <c r="K87" i="34"/>
  <c r="F87" i="34"/>
  <c r="K86" i="34"/>
  <c r="F86" i="34"/>
  <c r="K85" i="34"/>
  <c r="F85" i="34"/>
  <c r="K84" i="34"/>
  <c r="F84" i="34"/>
  <c r="K83" i="34"/>
  <c r="F83" i="34"/>
  <c r="A83" i="34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K82" i="34"/>
  <c r="F82" i="34"/>
  <c r="K80" i="34"/>
  <c r="K79" i="34"/>
  <c r="K78" i="34"/>
  <c r="F78" i="34"/>
  <c r="K77" i="34"/>
  <c r="F77" i="34"/>
  <c r="K76" i="34"/>
  <c r="F76" i="34"/>
  <c r="K75" i="34"/>
  <c r="F75" i="34"/>
  <c r="K74" i="34"/>
  <c r="F74" i="34"/>
  <c r="K73" i="34"/>
  <c r="F73" i="34"/>
  <c r="K72" i="34"/>
  <c r="F72" i="34"/>
  <c r="K71" i="34"/>
  <c r="F71" i="34"/>
  <c r="K70" i="34"/>
  <c r="F70" i="34"/>
  <c r="K68" i="34"/>
  <c r="F68" i="34"/>
  <c r="K67" i="34"/>
  <c r="F67" i="34"/>
  <c r="K66" i="34"/>
  <c r="F66" i="34"/>
  <c r="K65" i="34"/>
  <c r="F65" i="34"/>
  <c r="K63" i="34"/>
  <c r="F63" i="34"/>
  <c r="K62" i="34"/>
  <c r="F62" i="34"/>
  <c r="K61" i="34"/>
  <c r="F61" i="34"/>
  <c r="K59" i="34"/>
  <c r="F59" i="34"/>
  <c r="K58" i="34"/>
  <c r="F58" i="34"/>
  <c r="K57" i="34"/>
  <c r="F57" i="34"/>
  <c r="K56" i="34"/>
  <c r="F56" i="34"/>
  <c r="K55" i="34"/>
  <c r="F55" i="34"/>
  <c r="K54" i="34"/>
  <c r="F54" i="34"/>
  <c r="K53" i="34"/>
  <c r="F53" i="34"/>
  <c r="K51" i="34"/>
  <c r="F51" i="34"/>
  <c r="K50" i="34"/>
  <c r="F50" i="34"/>
  <c r="K49" i="34"/>
  <c r="F49" i="34"/>
  <c r="K48" i="34"/>
  <c r="F48" i="34"/>
  <c r="K47" i="34"/>
  <c r="F47" i="34"/>
  <c r="A47" i="34"/>
  <c r="A48" i="34" s="1"/>
  <c r="A49" i="34" s="1"/>
  <c r="A50" i="34" s="1"/>
  <c r="A51" i="34" s="1"/>
  <c r="A53" i="34" s="1"/>
  <c r="A54" i="34" s="1"/>
  <c r="A55" i="34" s="1"/>
  <c r="A56" i="34" s="1"/>
  <c r="A57" i="34" s="1"/>
  <c r="A58" i="34" s="1"/>
  <c r="A59" i="34" s="1"/>
  <c r="A61" i="34" s="1"/>
  <c r="A62" i="34" s="1"/>
  <c r="A63" i="34" s="1"/>
  <c r="A65" i="34" s="1"/>
  <c r="A66" i="34" s="1"/>
  <c r="A67" i="34" s="1"/>
  <c r="A68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K46" i="34"/>
  <c r="F46" i="34"/>
  <c r="K44" i="34"/>
  <c r="F44" i="34"/>
  <c r="K43" i="34"/>
  <c r="F43" i="34"/>
  <c r="K42" i="34"/>
  <c r="F42" i="34"/>
  <c r="K41" i="34"/>
  <c r="F41" i="34"/>
  <c r="K40" i="34"/>
  <c r="F40" i="34"/>
  <c r="K39" i="34"/>
  <c r="F39" i="34"/>
  <c r="K38" i="34"/>
  <c r="F38" i="34"/>
  <c r="K37" i="34"/>
  <c r="F37" i="34"/>
  <c r="K36" i="34"/>
  <c r="F36" i="34"/>
  <c r="K35" i="34"/>
  <c r="F35" i="34"/>
  <c r="K33" i="34"/>
  <c r="F33" i="34"/>
  <c r="K32" i="34"/>
  <c r="F32" i="34"/>
  <c r="K31" i="34"/>
  <c r="F31" i="34"/>
  <c r="K30" i="34"/>
  <c r="F30" i="34"/>
  <c r="K29" i="34"/>
  <c r="F29" i="34"/>
  <c r="A29" i="34"/>
  <c r="A30" i="34" s="1"/>
  <c r="A31" i="34" s="1"/>
  <c r="A32" i="34" s="1"/>
  <c r="A33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K28" i="34"/>
  <c r="F28" i="34"/>
  <c r="K27" i="34"/>
  <c r="F27" i="34"/>
  <c r="K25" i="34"/>
  <c r="F25" i="34"/>
  <c r="K24" i="34"/>
  <c r="F24" i="34"/>
  <c r="K23" i="34"/>
  <c r="F23" i="34"/>
  <c r="K22" i="34"/>
  <c r="F22" i="34"/>
  <c r="K21" i="34"/>
  <c r="F21" i="34"/>
  <c r="K20" i="34"/>
  <c r="F20" i="34"/>
  <c r="K19" i="34"/>
  <c r="F19" i="34"/>
  <c r="K18" i="34"/>
  <c r="F18" i="34"/>
  <c r="K17" i="34"/>
  <c r="F17" i="34"/>
  <c r="K16" i="34"/>
  <c r="F16" i="34"/>
  <c r="K15" i="34"/>
  <c r="F15" i="34"/>
  <c r="K446" i="34" l="1"/>
  <c r="K447" i="34"/>
  <c r="K448" i="34"/>
  <c r="O507" i="11"/>
  <c r="F15" i="11"/>
  <c r="G15" i="11"/>
  <c r="J15" i="11"/>
  <c r="K15" i="11"/>
  <c r="Q15" i="11"/>
  <c r="F16" i="11"/>
  <c r="G16" i="11"/>
  <c r="J16" i="11"/>
  <c r="K16" i="11"/>
  <c r="Q16" i="11"/>
  <c r="F17" i="11"/>
  <c r="G17" i="11"/>
  <c r="J17" i="11"/>
  <c r="K17" i="11"/>
  <c r="Q17" i="11"/>
  <c r="F18" i="11"/>
  <c r="G18" i="11"/>
  <c r="J18" i="11"/>
  <c r="K18" i="11"/>
  <c r="Q18" i="11"/>
  <c r="F19" i="11"/>
  <c r="G19" i="11"/>
  <c r="J19" i="11"/>
  <c r="K19" i="11"/>
  <c r="Q19" i="11"/>
  <c r="F20" i="11"/>
  <c r="G20" i="11"/>
  <c r="J20" i="11"/>
  <c r="K20" i="11"/>
  <c r="Q20" i="11"/>
  <c r="F21" i="11"/>
  <c r="G21" i="11"/>
  <c r="J21" i="11"/>
  <c r="K21" i="11"/>
  <c r="Q21" i="11"/>
  <c r="Q22" i="11"/>
  <c r="Q23" i="11"/>
  <c r="Q24" i="11"/>
  <c r="Q25" i="11"/>
  <c r="Q26" i="11"/>
  <c r="Q27" i="11"/>
  <c r="F22" i="11"/>
  <c r="G22" i="11"/>
  <c r="J22" i="11"/>
  <c r="K22" i="11"/>
  <c r="F23" i="11"/>
  <c r="G23" i="11"/>
  <c r="J23" i="11"/>
  <c r="K23" i="11"/>
  <c r="F24" i="11"/>
  <c r="G24" i="11"/>
  <c r="J24" i="11"/>
  <c r="K24" i="11"/>
  <c r="F25" i="11"/>
  <c r="G25" i="11"/>
  <c r="J25" i="11"/>
  <c r="K25" i="11"/>
  <c r="F26" i="11"/>
  <c r="G26" i="11"/>
  <c r="J26" i="11"/>
  <c r="K26" i="11"/>
  <c r="F27" i="11"/>
  <c r="G27" i="11"/>
  <c r="J27" i="11"/>
  <c r="K27" i="11"/>
  <c r="F28" i="11"/>
  <c r="G28" i="11"/>
  <c r="J28" i="11"/>
  <c r="K28" i="11"/>
  <c r="Q28" i="11"/>
  <c r="F29" i="11"/>
  <c r="G29" i="11"/>
  <c r="J29" i="11"/>
  <c r="K29" i="11"/>
  <c r="Q29" i="11"/>
  <c r="F30" i="11"/>
  <c r="G30" i="11"/>
  <c r="J30" i="11"/>
  <c r="K30" i="11"/>
  <c r="Q30" i="11"/>
  <c r="Q31" i="11"/>
  <c r="F32" i="11"/>
  <c r="F33" i="11"/>
  <c r="G33" i="11"/>
  <c r="J33" i="11"/>
  <c r="K33" i="11"/>
  <c r="O33" i="11"/>
  <c r="P33" i="11"/>
  <c r="Q33" i="11"/>
  <c r="F34" i="11"/>
  <c r="G34" i="11"/>
  <c r="J34" i="11"/>
  <c r="K34" i="11"/>
  <c r="O34" i="11"/>
  <c r="P34" i="11"/>
  <c r="Q34" i="11"/>
  <c r="F35" i="11"/>
  <c r="G35" i="11"/>
  <c r="J35" i="11"/>
  <c r="K35" i="11"/>
  <c r="O35" i="11"/>
  <c r="P35" i="11"/>
  <c r="Q35" i="11"/>
  <c r="F36" i="11"/>
  <c r="G36" i="11"/>
  <c r="J36" i="11"/>
  <c r="K36" i="11"/>
  <c r="O36" i="11"/>
  <c r="P36" i="11"/>
  <c r="Q36" i="11"/>
  <c r="F37" i="11"/>
  <c r="G37" i="11"/>
  <c r="J37" i="11"/>
  <c r="K37" i="11"/>
  <c r="O37" i="11"/>
  <c r="P37" i="11"/>
  <c r="Q37" i="11"/>
  <c r="F38" i="11"/>
  <c r="G38" i="11"/>
  <c r="J38" i="11"/>
  <c r="K38" i="11"/>
  <c r="O38" i="11"/>
  <c r="P38" i="11"/>
  <c r="Q38" i="11"/>
  <c r="F39" i="11"/>
  <c r="G39" i="11"/>
  <c r="J39" i="11"/>
  <c r="K39" i="11"/>
  <c r="O39" i="11"/>
  <c r="P39" i="11"/>
  <c r="Q39" i="11"/>
  <c r="F40" i="11"/>
  <c r="G40" i="11"/>
  <c r="J40" i="11"/>
  <c r="K40" i="11"/>
  <c r="O40" i="11"/>
  <c r="P40" i="11"/>
  <c r="Q40" i="11"/>
  <c r="F41" i="11"/>
  <c r="G41" i="11"/>
  <c r="J41" i="11"/>
  <c r="K41" i="11"/>
  <c r="O41" i="11"/>
  <c r="P41" i="11"/>
  <c r="Q41" i="11"/>
  <c r="F42" i="11"/>
  <c r="G42" i="11"/>
  <c r="J42" i="11"/>
  <c r="K42" i="11"/>
  <c r="O42" i="11"/>
  <c r="P42" i="11"/>
  <c r="Q42" i="11"/>
  <c r="F43" i="11"/>
  <c r="O43" i="11"/>
  <c r="F44" i="11"/>
  <c r="G44" i="11"/>
  <c r="J44" i="11"/>
  <c r="K44" i="11"/>
  <c r="O44" i="11"/>
  <c r="P44" i="11"/>
  <c r="Q44" i="11"/>
  <c r="F45" i="11"/>
  <c r="G45" i="11"/>
  <c r="J45" i="11"/>
  <c r="K45" i="11"/>
  <c r="O45" i="11"/>
  <c r="P45" i="11"/>
  <c r="Q45" i="11"/>
  <c r="F46" i="11"/>
  <c r="G46" i="11"/>
  <c r="J46" i="11"/>
  <c r="K46" i="11"/>
  <c r="O46" i="11"/>
  <c r="P46" i="11"/>
  <c r="Q46" i="11"/>
  <c r="F47" i="11"/>
  <c r="G47" i="11"/>
  <c r="J47" i="11"/>
  <c r="K47" i="11"/>
  <c r="O47" i="11"/>
  <c r="P47" i="11"/>
  <c r="Q47" i="11"/>
  <c r="F48" i="11"/>
  <c r="G48" i="11"/>
  <c r="J48" i="11"/>
  <c r="K48" i="11"/>
  <c r="O48" i="11"/>
  <c r="P48" i="11"/>
  <c r="Q48" i="11"/>
  <c r="F49" i="11"/>
  <c r="G49" i="11"/>
  <c r="J49" i="11"/>
  <c r="K49" i="11"/>
  <c r="O49" i="11"/>
  <c r="P49" i="11"/>
  <c r="Q49" i="11"/>
  <c r="F50" i="11"/>
  <c r="G50" i="11"/>
  <c r="J50" i="11"/>
  <c r="K50" i="11"/>
  <c r="O50" i="11"/>
  <c r="P50" i="11"/>
  <c r="Q50" i="11"/>
  <c r="F51" i="11"/>
  <c r="G51" i="11"/>
  <c r="J51" i="11"/>
  <c r="K51" i="11"/>
  <c r="O51" i="11"/>
  <c r="P51" i="11"/>
  <c r="Q51" i="11"/>
  <c r="F52" i="11"/>
  <c r="G52" i="11"/>
  <c r="J52" i="11"/>
  <c r="K52" i="11"/>
  <c r="O52" i="11"/>
  <c r="P52" i="11"/>
  <c r="Q52" i="11"/>
  <c r="F53" i="11"/>
  <c r="G53" i="11"/>
  <c r="J53" i="11"/>
  <c r="K53" i="11"/>
  <c r="O53" i="11"/>
  <c r="P53" i="11"/>
  <c r="Q53" i="11"/>
  <c r="F54" i="11"/>
  <c r="G54" i="11"/>
  <c r="J54" i="11"/>
  <c r="K54" i="11"/>
  <c r="O54" i="11"/>
  <c r="P54" i="11"/>
  <c r="Q54" i="11"/>
  <c r="F55" i="11"/>
  <c r="G55" i="11"/>
  <c r="J55" i="11"/>
  <c r="K55" i="11"/>
  <c r="O55" i="11"/>
  <c r="P55" i="11"/>
  <c r="Q55" i="11"/>
  <c r="F56" i="11"/>
  <c r="G56" i="11"/>
  <c r="J56" i="11"/>
  <c r="K56" i="11"/>
  <c r="O56" i="11"/>
  <c r="P56" i="11"/>
  <c r="Q56" i="11"/>
  <c r="F57" i="11"/>
  <c r="G57" i="11"/>
  <c r="J57" i="11"/>
  <c r="K57" i="11"/>
  <c r="O57" i="11"/>
  <c r="P57" i="11"/>
  <c r="Q57" i="11"/>
  <c r="F58" i="11"/>
  <c r="G58" i="11"/>
  <c r="J58" i="11"/>
  <c r="K58" i="11"/>
  <c r="O58" i="11"/>
  <c r="P58" i="11"/>
  <c r="Q58" i="11"/>
  <c r="F59" i="11"/>
  <c r="G59" i="11"/>
  <c r="J59" i="11"/>
  <c r="K59" i="11"/>
  <c r="O59" i="11"/>
  <c r="P59" i="11"/>
  <c r="Q59" i="11"/>
  <c r="F60" i="11"/>
  <c r="G60" i="11"/>
  <c r="J60" i="11"/>
  <c r="K60" i="11"/>
  <c r="O60" i="11"/>
  <c r="P60" i="11"/>
  <c r="Q60" i="11"/>
  <c r="F61" i="11"/>
  <c r="G61" i="11"/>
  <c r="J61" i="11"/>
  <c r="K61" i="11"/>
  <c r="O61" i="11"/>
  <c r="P61" i="11"/>
  <c r="Q61" i="11"/>
  <c r="F62" i="11"/>
  <c r="G62" i="11"/>
  <c r="J62" i="11"/>
  <c r="K62" i="11"/>
  <c r="O62" i="11"/>
  <c r="P62" i="11"/>
  <c r="Q62" i="11"/>
  <c r="F63" i="11"/>
  <c r="O63" i="11"/>
  <c r="F64" i="11"/>
  <c r="G64" i="11"/>
  <c r="J64" i="11"/>
  <c r="K64" i="11"/>
  <c r="O64" i="11"/>
  <c r="P64" i="11"/>
  <c r="Q64" i="11"/>
  <c r="F65" i="11"/>
  <c r="G65" i="11"/>
  <c r="J65" i="11"/>
  <c r="K65" i="11"/>
  <c r="O65" i="11"/>
  <c r="P65" i="11"/>
  <c r="Q65" i="11"/>
  <c r="F66" i="11"/>
  <c r="G66" i="11"/>
  <c r="J66" i="11"/>
  <c r="K66" i="11"/>
  <c r="O66" i="11"/>
  <c r="P66" i="11"/>
  <c r="Q66" i="11"/>
  <c r="F67" i="11"/>
  <c r="G67" i="11"/>
  <c r="J67" i="11"/>
  <c r="K67" i="11"/>
  <c r="O67" i="11"/>
  <c r="P67" i="11"/>
  <c r="Q67" i="11"/>
  <c r="F68" i="11"/>
  <c r="G68" i="11"/>
  <c r="J68" i="11"/>
  <c r="K68" i="11"/>
  <c r="O68" i="11"/>
  <c r="P68" i="11"/>
  <c r="Q68" i="11"/>
  <c r="F69" i="11"/>
  <c r="G69" i="11"/>
  <c r="J69" i="11"/>
  <c r="K69" i="11"/>
  <c r="O69" i="11"/>
  <c r="P69" i="11"/>
  <c r="Q69" i="11"/>
  <c r="F70" i="11"/>
  <c r="G70" i="11"/>
  <c r="J70" i="11"/>
  <c r="K70" i="11"/>
  <c r="O70" i="11"/>
  <c r="P70" i="11"/>
  <c r="Q70" i="11"/>
  <c r="F71" i="11"/>
  <c r="G71" i="11"/>
  <c r="J71" i="11"/>
  <c r="K71" i="11"/>
  <c r="O71" i="11"/>
  <c r="P71" i="11"/>
  <c r="Q71" i="11"/>
  <c r="F72" i="11"/>
  <c r="G72" i="11"/>
  <c r="J72" i="11"/>
  <c r="K72" i="11"/>
  <c r="O72" i="11"/>
  <c r="P72" i="11"/>
  <c r="Q72" i="11"/>
  <c r="F73" i="11"/>
  <c r="O73" i="11"/>
  <c r="F74" i="11"/>
  <c r="G74" i="11"/>
  <c r="J74" i="11"/>
  <c r="K74" i="11"/>
  <c r="O74" i="11"/>
  <c r="P74" i="11"/>
  <c r="Q74" i="11"/>
  <c r="F75" i="11"/>
  <c r="G75" i="11"/>
  <c r="J75" i="11"/>
  <c r="K75" i="11"/>
  <c r="O75" i="11"/>
  <c r="P75" i="11"/>
  <c r="Q75" i="11"/>
  <c r="F76" i="11"/>
  <c r="G76" i="11"/>
  <c r="J76" i="11"/>
  <c r="K76" i="11"/>
  <c r="O76" i="11"/>
  <c r="P76" i="11"/>
  <c r="Q76" i="11"/>
  <c r="F77" i="11"/>
  <c r="G77" i="11"/>
  <c r="J77" i="11"/>
  <c r="K77" i="11"/>
  <c r="O77" i="11"/>
  <c r="P77" i="11"/>
  <c r="Q77" i="11"/>
  <c r="F78" i="11"/>
  <c r="G78" i="11"/>
  <c r="J78" i="11"/>
  <c r="K78" i="11"/>
  <c r="O78" i="11"/>
  <c r="P78" i="11"/>
  <c r="Q78" i="11"/>
  <c r="F79" i="11"/>
  <c r="G79" i="11"/>
  <c r="J79" i="11"/>
  <c r="K79" i="11"/>
  <c r="O79" i="11"/>
  <c r="P79" i="11"/>
  <c r="Q79" i="11"/>
  <c r="F80" i="11"/>
  <c r="G80" i="11"/>
  <c r="J80" i="11"/>
  <c r="K80" i="11"/>
  <c r="O80" i="11"/>
  <c r="P80" i="11"/>
  <c r="Q80" i="11"/>
  <c r="F81" i="11"/>
  <c r="G81" i="11"/>
  <c r="J81" i="11"/>
  <c r="K81" i="11"/>
  <c r="O81" i="11"/>
  <c r="P81" i="11"/>
  <c r="Q81" i="11"/>
  <c r="F82" i="11"/>
  <c r="G82" i="11"/>
  <c r="J82" i="11"/>
  <c r="K82" i="11"/>
  <c r="L82" i="11"/>
  <c r="M82" i="11"/>
  <c r="O82" i="11"/>
  <c r="P82" i="11"/>
  <c r="Q82" i="11"/>
  <c r="F83" i="11"/>
  <c r="G83" i="11"/>
  <c r="J83" i="11"/>
  <c r="K83" i="11"/>
  <c r="O83" i="11"/>
  <c r="P83" i="11"/>
  <c r="Q83" i="11"/>
  <c r="F84" i="11"/>
  <c r="G84" i="11"/>
  <c r="J84" i="11"/>
  <c r="K84" i="11"/>
  <c r="O84" i="11"/>
  <c r="P84" i="11"/>
  <c r="Q84" i="11"/>
  <c r="F85" i="11"/>
  <c r="G85" i="11"/>
  <c r="J85" i="11"/>
  <c r="K85" i="11"/>
  <c r="O85" i="11"/>
  <c r="P85" i="11"/>
  <c r="Q85" i="11"/>
  <c r="F86" i="11"/>
  <c r="G86" i="11"/>
  <c r="J86" i="11"/>
  <c r="K86" i="11"/>
  <c r="O86" i="11"/>
  <c r="P86" i="11"/>
  <c r="Q86" i="11"/>
  <c r="F87" i="11"/>
  <c r="G87" i="11"/>
  <c r="J87" i="11"/>
  <c r="K87" i="11"/>
  <c r="O87" i="11"/>
  <c r="P87" i="11"/>
  <c r="Q87" i="11"/>
  <c r="F89" i="11"/>
  <c r="O89" i="11"/>
  <c r="F90" i="11"/>
  <c r="G90" i="11"/>
  <c r="J90" i="11"/>
  <c r="K90" i="11"/>
  <c r="O90" i="11"/>
  <c r="P90" i="11"/>
  <c r="Q90" i="11"/>
  <c r="F91" i="11"/>
  <c r="G91" i="11"/>
  <c r="J91" i="11"/>
  <c r="K91" i="11"/>
  <c r="O91" i="11"/>
  <c r="P91" i="11"/>
  <c r="Q91" i="11"/>
  <c r="F92" i="11"/>
  <c r="G92" i="11"/>
  <c r="J92" i="11"/>
  <c r="K92" i="11"/>
  <c r="O92" i="11"/>
  <c r="P92" i="11"/>
  <c r="Q92" i="11"/>
  <c r="F93" i="11"/>
  <c r="G93" i="11"/>
  <c r="J93" i="11"/>
  <c r="K93" i="11"/>
  <c r="O93" i="11"/>
  <c r="P93" i="11"/>
  <c r="Q93" i="11"/>
  <c r="F94" i="11"/>
  <c r="G94" i="11"/>
  <c r="J94" i="11"/>
  <c r="K94" i="11"/>
  <c r="O94" i="11"/>
  <c r="P94" i="11"/>
  <c r="Q94" i="11"/>
  <c r="O95" i="11"/>
  <c r="O96" i="11"/>
  <c r="O97" i="11"/>
  <c r="O98" i="11"/>
  <c r="O99" i="11"/>
  <c r="F100" i="11"/>
  <c r="O100" i="11"/>
  <c r="F101" i="11"/>
  <c r="G101" i="11"/>
  <c r="J101" i="11"/>
  <c r="K101" i="11"/>
  <c r="O101" i="11"/>
  <c r="P101" i="11"/>
  <c r="Q101" i="11"/>
  <c r="F102" i="11"/>
  <c r="G102" i="11"/>
  <c r="J102" i="11"/>
  <c r="K102" i="11"/>
  <c r="O102" i="11"/>
  <c r="P102" i="11"/>
  <c r="Q102" i="11"/>
  <c r="F103" i="11"/>
  <c r="G103" i="11"/>
  <c r="J103" i="11"/>
  <c r="K103" i="11"/>
  <c r="O103" i="11"/>
  <c r="P103" i="11"/>
  <c r="Q103" i="11"/>
  <c r="F104" i="11"/>
  <c r="G104" i="11"/>
  <c r="J104" i="11"/>
  <c r="K104" i="11"/>
  <c r="O104" i="11"/>
  <c r="P104" i="11"/>
  <c r="Q104" i="11"/>
  <c r="F105" i="11"/>
  <c r="O105" i="11"/>
  <c r="F106" i="11"/>
  <c r="G106" i="11"/>
  <c r="J106" i="11"/>
  <c r="K106" i="11"/>
  <c r="O106" i="11"/>
  <c r="P106" i="11"/>
  <c r="Q106" i="11"/>
  <c r="A107" i="11"/>
  <c r="F107" i="11"/>
  <c r="G107" i="11"/>
  <c r="J107" i="11"/>
  <c r="K107" i="11"/>
  <c r="O107" i="11"/>
  <c r="P107" i="11"/>
  <c r="Q107" i="11"/>
  <c r="A108" i="1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6" i="11" s="1"/>
  <c r="F108" i="11"/>
  <c r="G108" i="11"/>
  <c r="J108" i="11"/>
  <c r="K108" i="11"/>
  <c r="O108" i="11"/>
  <c r="Q108" i="11"/>
  <c r="F109" i="11"/>
  <c r="G109" i="11"/>
  <c r="J109" i="11"/>
  <c r="K109" i="11"/>
  <c r="O109" i="11"/>
  <c r="Q109" i="11"/>
  <c r="F110" i="11"/>
  <c r="G110" i="11"/>
  <c r="J110" i="11"/>
  <c r="K110" i="11"/>
  <c r="P110" i="11"/>
  <c r="Q110" i="11"/>
  <c r="F111" i="11"/>
  <c r="G111" i="11"/>
  <c r="J111" i="11"/>
  <c r="K111" i="11"/>
  <c r="O111" i="11"/>
  <c r="P111" i="11"/>
  <c r="Q111" i="11"/>
  <c r="F112" i="11"/>
  <c r="G112" i="11"/>
  <c r="J112" i="11"/>
  <c r="K112" i="11"/>
  <c r="O112" i="11"/>
  <c r="P112" i="11"/>
  <c r="Q112" i="11"/>
  <c r="F113" i="11"/>
  <c r="G113" i="11"/>
  <c r="J113" i="11"/>
  <c r="K113" i="11"/>
  <c r="O113" i="11"/>
  <c r="P113" i="11"/>
  <c r="Q113" i="11"/>
  <c r="F114" i="11"/>
  <c r="G114" i="11"/>
  <c r="J114" i="11"/>
  <c r="K114" i="11"/>
  <c r="O114" i="11"/>
  <c r="P114" i="11"/>
  <c r="Q114" i="11"/>
  <c r="F115" i="11"/>
  <c r="G115" i="11"/>
  <c r="J115" i="11"/>
  <c r="K115" i="11"/>
  <c r="O115" i="11"/>
  <c r="P115" i="11"/>
  <c r="Q115" i="11"/>
  <c r="F116" i="11"/>
  <c r="G116" i="11"/>
  <c r="J116" i="11"/>
  <c r="K116" i="11"/>
  <c r="O116" i="11"/>
  <c r="P116" i="11"/>
  <c r="Q116" i="11"/>
  <c r="F117" i="11"/>
  <c r="G117" i="11"/>
  <c r="J117" i="11"/>
  <c r="K117" i="11"/>
  <c r="O117" i="11"/>
  <c r="Q117" i="11"/>
  <c r="F118" i="11"/>
  <c r="G118" i="11"/>
  <c r="J118" i="11"/>
  <c r="K118" i="11"/>
  <c r="O118" i="11"/>
  <c r="Q118" i="11"/>
  <c r="F119" i="11"/>
  <c r="G119" i="11"/>
  <c r="J119" i="11"/>
  <c r="K119" i="11"/>
  <c r="O119" i="11"/>
  <c r="P119" i="11"/>
  <c r="Q119" i="11"/>
  <c r="F120" i="11"/>
  <c r="G120" i="11"/>
  <c r="J120" i="11"/>
  <c r="K120" i="11"/>
  <c r="O120" i="11"/>
  <c r="Q120" i="11"/>
  <c r="F121" i="11"/>
  <c r="O121" i="11"/>
  <c r="F122" i="11"/>
  <c r="G122" i="11"/>
  <c r="J122" i="11"/>
  <c r="K122" i="11"/>
  <c r="O122" i="11"/>
  <c r="Q122" i="11"/>
  <c r="F123" i="11"/>
  <c r="G123" i="11"/>
  <c r="J123" i="11"/>
  <c r="K123" i="11"/>
  <c r="O123" i="11"/>
  <c r="Q123" i="11"/>
  <c r="F124" i="11"/>
  <c r="G124" i="11"/>
  <c r="J124" i="11"/>
  <c r="K124" i="11"/>
  <c r="O124" i="11"/>
  <c r="Q124" i="11"/>
  <c r="F125" i="11"/>
  <c r="G125" i="11"/>
  <c r="J125" i="11"/>
  <c r="K125" i="11"/>
  <c r="O125" i="11"/>
  <c r="Q125" i="11"/>
  <c r="F126" i="11"/>
  <c r="G126" i="11"/>
  <c r="J126" i="11"/>
  <c r="K126" i="11"/>
  <c r="O126" i="11"/>
  <c r="Q126" i="11"/>
  <c r="F127" i="11"/>
  <c r="G127" i="11"/>
  <c r="J127" i="11"/>
  <c r="K127" i="11"/>
  <c r="O127" i="11"/>
  <c r="Q127" i="11"/>
  <c r="F128" i="11"/>
  <c r="G128" i="11"/>
  <c r="J128" i="11"/>
  <c r="K128" i="11"/>
  <c r="O128" i="11"/>
  <c r="Q128" i="11"/>
  <c r="F129" i="11"/>
  <c r="G129" i="11"/>
  <c r="J129" i="11"/>
  <c r="K129" i="11"/>
  <c r="O129" i="11"/>
  <c r="Q129" i="11"/>
  <c r="F130" i="11"/>
  <c r="G130" i="11"/>
  <c r="J130" i="11"/>
  <c r="K130" i="11"/>
  <c r="O130" i="11"/>
  <c r="Q130" i="11"/>
  <c r="F131" i="11"/>
  <c r="G131" i="11"/>
  <c r="J131" i="11"/>
  <c r="K131" i="11"/>
  <c r="O131" i="11"/>
  <c r="Q131" i="11"/>
  <c r="O132" i="11"/>
  <c r="F133" i="11"/>
  <c r="G133" i="11"/>
  <c r="J133" i="11"/>
  <c r="K133" i="11"/>
  <c r="O133" i="11"/>
  <c r="Q133" i="11"/>
  <c r="F134" i="11"/>
  <c r="G134" i="11"/>
  <c r="J134" i="11"/>
  <c r="K134" i="11"/>
  <c r="O134" i="11"/>
  <c r="Q134" i="11"/>
  <c r="F135" i="11"/>
  <c r="G135" i="11"/>
  <c r="J135" i="11"/>
  <c r="K135" i="11"/>
  <c r="O135" i="11"/>
  <c r="Q135" i="11"/>
  <c r="F136" i="11"/>
  <c r="G136" i="11"/>
  <c r="J136" i="11"/>
  <c r="K136" i="11"/>
  <c r="O136" i="11"/>
  <c r="Q136" i="11"/>
  <c r="F137" i="11"/>
  <c r="G137" i="11"/>
  <c r="J137" i="11"/>
  <c r="K137" i="11"/>
  <c r="O137" i="11"/>
  <c r="Q137" i="11"/>
  <c r="F138" i="11"/>
  <c r="G138" i="11"/>
  <c r="J138" i="11"/>
  <c r="K138" i="11"/>
  <c r="O138" i="11"/>
  <c r="Q138" i="11"/>
  <c r="F139" i="11"/>
  <c r="G139" i="11"/>
  <c r="J139" i="11"/>
  <c r="K139" i="11"/>
  <c r="O139" i="11"/>
  <c r="Q139" i="11"/>
  <c r="F140" i="11"/>
  <c r="G140" i="11"/>
  <c r="J140" i="11"/>
  <c r="K140" i="11"/>
  <c r="O140" i="11"/>
  <c r="Q140" i="11"/>
  <c r="F141" i="11"/>
  <c r="G141" i="11"/>
  <c r="J141" i="11"/>
  <c r="K141" i="11"/>
  <c r="O141" i="11"/>
  <c r="Q141" i="11"/>
  <c r="F142" i="11"/>
  <c r="G142" i="11"/>
  <c r="J142" i="11"/>
  <c r="K142" i="11"/>
  <c r="O142" i="11"/>
  <c r="Q142" i="11"/>
  <c r="F143" i="11"/>
  <c r="G143" i="11"/>
  <c r="J143" i="11"/>
  <c r="K143" i="11"/>
  <c r="O143" i="11"/>
  <c r="Q143" i="11"/>
  <c r="F144" i="11"/>
  <c r="G144" i="11"/>
  <c r="J144" i="11"/>
  <c r="K144" i="11"/>
  <c r="O144" i="11"/>
  <c r="Q144" i="11"/>
  <c r="F145" i="11"/>
  <c r="G145" i="11"/>
  <c r="J145" i="11"/>
  <c r="K145" i="11"/>
  <c r="O145" i="11"/>
  <c r="Q145" i="11"/>
  <c r="F146" i="11"/>
  <c r="G146" i="11"/>
  <c r="J146" i="11"/>
  <c r="K146" i="11"/>
  <c r="O146" i="11"/>
  <c r="Q146" i="11"/>
  <c r="F147" i="11"/>
  <c r="G147" i="11"/>
  <c r="J147" i="11"/>
  <c r="K147" i="11"/>
  <c r="O147" i="11"/>
  <c r="Q147" i="11"/>
  <c r="F148" i="11"/>
  <c r="G148" i="11"/>
  <c r="J148" i="11"/>
  <c r="K148" i="11"/>
  <c r="O148" i="11"/>
  <c r="Q148" i="11"/>
  <c r="F149" i="11"/>
  <c r="G149" i="11"/>
  <c r="J149" i="11"/>
  <c r="K149" i="11"/>
  <c r="O149" i="11"/>
  <c r="Q149" i="11"/>
  <c r="F150" i="11"/>
  <c r="G150" i="11"/>
  <c r="J150" i="11"/>
  <c r="K150" i="11"/>
  <c r="O150" i="11"/>
  <c r="Q150" i="11"/>
  <c r="F151" i="11"/>
  <c r="G151" i="11"/>
  <c r="J151" i="11"/>
  <c r="K151" i="11"/>
  <c r="Q151" i="11"/>
  <c r="O152" i="11"/>
  <c r="F153" i="11"/>
  <c r="G153" i="11"/>
  <c r="J153" i="11"/>
  <c r="K153" i="11"/>
  <c r="O153" i="11"/>
  <c r="Q153" i="11"/>
  <c r="F154" i="11"/>
  <c r="G154" i="11"/>
  <c r="J154" i="11"/>
  <c r="K154" i="11"/>
  <c r="O154" i="11"/>
  <c r="Q154" i="11"/>
  <c r="F155" i="11"/>
  <c r="G155" i="11"/>
  <c r="J155" i="11"/>
  <c r="K155" i="11"/>
  <c r="O155" i="11"/>
  <c r="Q155" i="11"/>
  <c r="F156" i="11"/>
  <c r="G156" i="11"/>
  <c r="J156" i="11"/>
  <c r="K156" i="11"/>
  <c r="O156" i="11"/>
  <c r="Q156" i="11"/>
  <c r="F157" i="11"/>
  <c r="G157" i="11"/>
  <c r="J157" i="11"/>
  <c r="K157" i="11"/>
  <c r="O157" i="11"/>
  <c r="Q157" i="11"/>
  <c r="O158" i="11"/>
  <c r="F159" i="11"/>
  <c r="G159" i="11"/>
  <c r="J159" i="11"/>
  <c r="K159" i="11"/>
  <c r="O159" i="11"/>
  <c r="Q159" i="11"/>
  <c r="F160" i="11"/>
  <c r="G160" i="11"/>
  <c r="J160" i="11"/>
  <c r="K160" i="11"/>
  <c r="O160" i="11"/>
  <c r="Q160" i="11"/>
  <c r="F161" i="11"/>
  <c r="G161" i="11"/>
  <c r="J161" i="11"/>
  <c r="K161" i="11"/>
  <c r="O161" i="11"/>
  <c r="Q161" i="11"/>
  <c r="F162" i="11"/>
  <c r="G162" i="11"/>
  <c r="J162" i="11"/>
  <c r="K162" i="11"/>
  <c r="O162" i="11"/>
  <c r="Q162" i="11"/>
  <c r="F163" i="11"/>
  <c r="G163" i="11"/>
  <c r="J163" i="11"/>
  <c r="K163" i="11"/>
  <c r="O163" i="11"/>
  <c r="Q163" i="11"/>
  <c r="F164" i="11"/>
  <c r="G164" i="11"/>
  <c r="J164" i="11"/>
  <c r="K164" i="11"/>
  <c r="O164" i="11"/>
  <c r="Q164" i="11"/>
  <c r="F165" i="11"/>
  <c r="G165" i="11"/>
  <c r="J165" i="11"/>
  <c r="K165" i="11"/>
  <c r="O165" i="11"/>
  <c r="Q165" i="11"/>
  <c r="F166" i="11"/>
  <c r="G166" i="11"/>
  <c r="J166" i="11"/>
  <c r="K166" i="11"/>
  <c r="O166" i="11"/>
  <c r="Q166" i="11"/>
  <c r="F167" i="11"/>
  <c r="G167" i="11"/>
  <c r="J167" i="11"/>
  <c r="K167" i="11"/>
  <c r="O167" i="11"/>
  <c r="Q167" i="11"/>
  <c r="F168" i="11"/>
  <c r="G168" i="11"/>
  <c r="J168" i="11"/>
  <c r="K168" i="11"/>
  <c r="O168" i="11"/>
  <c r="Q168" i="11"/>
  <c r="F169" i="11"/>
  <c r="G169" i="11"/>
  <c r="J169" i="11"/>
  <c r="K169" i="11"/>
  <c r="O169" i="11"/>
  <c r="Q169" i="11"/>
  <c r="F170" i="11"/>
  <c r="G170" i="11"/>
  <c r="J170" i="11"/>
  <c r="K170" i="11"/>
  <c r="O170" i="11"/>
  <c r="Q170" i="11"/>
  <c r="F171" i="11"/>
  <c r="G171" i="11"/>
  <c r="J171" i="11"/>
  <c r="K171" i="11"/>
  <c r="O171" i="11"/>
  <c r="Q171" i="11"/>
  <c r="F172" i="11"/>
  <c r="G172" i="11"/>
  <c r="J172" i="11"/>
  <c r="K172" i="11"/>
  <c r="O172" i="11"/>
  <c r="Q172" i="11"/>
  <c r="F173" i="11"/>
  <c r="G173" i="11"/>
  <c r="J173" i="11"/>
  <c r="K173" i="11"/>
  <c r="O173" i="11"/>
  <c r="Q173" i="11"/>
  <c r="F174" i="11"/>
  <c r="G174" i="11"/>
  <c r="J174" i="11"/>
  <c r="K174" i="11"/>
  <c r="O174" i="11"/>
  <c r="Q174" i="11"/>
  <c r="F175" i="11"/>
  <c r="G175" i="11"/>
  <c r="J175" i="11"/>
  <c r="K175" i="11"/>
  <c r="O175" i="11"/>
  <c r="Q175" i="11"/>
  <c r="F176" i="11"/>
  <c r="G176" i="11"/>
  <c r="J176" i="11"/>
  <c r="K176" i="11"/>
  <c r="O176" i="11"/>
  <c r="Q176" i="11"/>
  <c r="F177" i="11"/>
  <c r="G177" i="11"/>
  <c r="J177" i="11"/>
  <c r="K177" i="11"/>
  <c r="O177" i="11"/>
  <c r="Q177" i="11"/>
  <c r="F178" i="11"/>
  <c r="G178" i="11"/>
  <c r="J178" i="11"/>
  <c r="K178" i="11"/>
  <c r="O178" i="11"/>
  <c r="Q178" i="11"/>
  <c r="F179" i="11"/>
  <c r="G179" i="11"/>
  <c r="J179" i="11"/>
  <c r="K179" i="11"/>
  <c r="O179" i="11"/>
  <c r="Q179" i="11"/>
  <c r="F180" i="11"/>
  <c r="G180" i="11"/>
  <c r="J180" i="11"/>
  <c r="K180" i="11"/>
  <c r="O180" i="11"/>
  <c r="Q180" i="11"/>
  <c r="F181" i="11"/>
  <c r="G181" i="11"/>
  <c r="J181" i="11"/>
  <c r="K181" i="11"/>
  <c r="O181" i="11"/>
  <c r="Q181" i="11"/>
  <c r="F182" i="11"/>
  <c r="G182" i="11"/>
  <c r="J182" i="11"/>
  <c r="K182" i="11"/>
  <c r="O182" i="11"/>
  <c r="Q182" i="11"/>
  <c r="F183" i="11"/>
  <c r="G183" i="11"/>
  <c r="J183" i="11"/>
  <c r="K183" i="11"/>
  <c r="O183" i="11"/>
  <c r="Q183" i="11"/>
  <c r="F184" i="11"/>
  <c r="G184" i="11"/>
  <c r="J184" i="11"/>
  <c r="K184" i="11"/>
  <c r="O184" i="11"/>
  <c r="Q184" i="11"/>
  <c r="F185" i="11"/>
  <c r="G185" i="11"/>
  <c r="J185" i="11"/>
  <c r="K185" i="11"/>
  <c r="O185" i="11"/>
  <c r="Q185" i="11"/>
  <c r="O186" i="11"/>
  <c r="O187" i="11"/>
  <c r="O188" i="11"/>
  <c r="O189" i="11"/>
  <c r="F190" i="11"/>
  <c r="G190" i="11"/>
  <c r="J190" i="11"/>
  <c r="K190" i="11"/>
  <c r="O190" i="11"/>
  <c r="Q190" i="11"/>
  <c r="F191" i="11"/>
  <c r="G191" i="11"/>
  <c r="J191" i="11"/>
  <c r="K191" i="11"/>
  <c r="O191" i="11"/>
  <c r="Q191" i="11"/>
  <c r="F192" i="11"/>
  <c r="G192" i="11"/>
  <c r="J192" i="11"/>
  <c r="K192" i="11"/>
  <c r="O192" i="11"/>
  <c r="Q192" i="11"/>
  <c r="F193" i="11"/>
  <c r="G193" i="11"/>
  <c r="J193" i="11"/>
  <c r="K193" i="11"/>
  <c r="O193" i="11"/>
  <c r="Q193" i="11"/>
  <c r="F194" i="11"/>
  <c r="G194" i="11"/>
  <c r="J194" i="11"/>
  <c r="K194" i="11"/>
  <c r="O194" i="11"/>
  <c r="Q194" i="11"/>
  <c r="F195" i="11"/>
  <c r="G195" i="11"/>
  <c r="J195" i="11"/>
  <c r="K195" i="11"/>
  <c r="O195" i="11"/>
  <c r="Q195" i="11"/>
  <c r="F196" i="11"/>
  <c r="G196" i="11"/>
  <c r="J196" i="11"/>
  <c r="K196" i="11"/>
  <c r="O196" i="11"/>
  <c r="Q196" i="11"/>
  <c r="F197" i="11"/>
  <c r="G197" i="11"/>
  <c r="J197" i="11"/>
  <c r="K197" i="11"/>
  <c r="O197" i="11"/>
  <c r="Q197" i="11"/>
  <c r="F198" i="11"/>
  <c r="G198" i="11"/>
  <c r="J198" i="11"/>
  <c r="K198" i="11"/>
  <c r="Q198" i="11"/>
  <c r="F200" i="11"/>
  <c r="G200" i="11"/>
  <c r="J200" i="11"/>
  <c r="K200" i="11"/>
  <c r="O200" i="11"/>
  <c r="Q200" i="11"/>
  <c r="F201" i="11"/>
  <c r="G201" i="11"/>
  <c r="J201" i="11"/>
  <c r="K201" i="11"/>
  <c r="O201" i="11"/>
  <c r="Q201" i="11"/>
  <c r="F202" i="11"/>
  <c r="G202" i="11"/>
  <c r="J202" i="11"/>
  <c r="K202" i="11"/>
  <c r="O202" i="11"/>
  <c r="Q202" i="11"/>
  <c r="F203" i="11"/>
  <c r="G203" i="11"/>
  <c r="J203" i="11"/>
  <c r="K203" i="11"/>
  <c r="O203" i="11"/>
  <c r="Q203" i="11"/>
  <c r="F204" i="11"/>
  <c r="G204" i="11"/>
  <c r="J204" i="11"/>
  <c r="K204" i="11"/>
  <c r="O204" i="11"/>
  <c r="Q204" i="11"/>
  <c r="F205" i="11"/>
  <c r="G205" i="11"/>
  <c r="J205" i="11"/>
  <c r="K205" i="11"/>
  <c r="O205" i="11"/>
  <c r="Q205" i="11"/>
  <c r="F206" i="11"/>
  <c r="G206" i="11"/>
  <c r="J206" i="11"/>
  <c r="K206" i="11"/>
  <c r="O206" i="11"/>
  <c r="Q206" i="11"/>
  <c r="F207" i="11"/>
  <c r="G207" i="11"/>
  <c r="J207" i="11"/>
  <c r="K207" i="11"/>
  <c r="O207" i="11"/>
  <c r="Q207" i="11"/>
  <c r="F208" i="11"/>
  <c r="G208" i="11"/>
  <c r="J208" i="11"/>
  <c r="K208" i="11"/>
  <c r="O208" i="11"/>
  <c r="Q208" i="11"/>
  <c r="F209" i="11"/>
  <c r="G209" i="11"/>
  <c r="J209" i="11"/>
  <c r="K209" i="11"/>
  <c r="O209" i="11"/>
  <c r="Q209" i="11"/>
  <c r="F210" i="11"/>
  <c r="G210" i="11"/>
  <c r="J210" i="11"/>
  <c r="K210" i="11"/>
  <c r="O210" i="11"/>
  <c r="Q210" i="11"/>
  <c r="F211" i="11"/>
  <c r="G211" i="11"/>
  <c r="J211" i="11"/>
  <c r="K211" i="11"/>
  <c r="O211" i="11"/>
  <c r="Q211" i="11"/>
  <c r="F212" i="11"/>
  <c r="G212" i="11"/>
  <c r="J212" i="11"/>
  <c r="K212" i="11"/>
  <c r="Q212" i="11"/>
  <c r="F213" i="11"/>
  <c r="G213" i="11"/>
  <c r="J213" i="11"/>
  <c r="K213" i="11"/>
  <c r="Q213" i="11"/>
  <c r="F214" i="11"/>
  <c r="G214" i="11"/>
  <c r="J214" i="11"/>
  <c r="K214" i="11"/>
  <c r="Q214" i="11"/>
  <c r="F215" i="11"/>
  <c r="G215" i="11"/>
  <c r="J215" i="11"/>
  <c r="K215" i="11"/>
  <c r="Q215" i="11"/>
  <c r="F216" i="11"/>
  <c r="G216" i="11"/>
  <c r="J216" i="11"/>
  <c r="K216" i="11"/>
  <c r="Q216" i="11"/>
  <c r="F217" i="11"/>
  <c r="G217" i="11"/>
  <c r="J217" i="11"/>
  <c r="K217" i="11"/>
  <c r="Q217" i="11"/>
  <c r="F218" i="11"/>
  <c r="G218" i="11"/>
  <c r="J218" i="11"/>
  <c r="K218" i="11"/>
  <c r="O218" i="11"/>
  <c r="Q218" i="11"/>
  <c r="F219" i="11"/>
  <c r="G219" i="11"/>
  <c r="J219" i="11"/>
  <c r="K219" i="11"/>
  <c r="O219" i="11"/>
  <c r="Q219" i="11"/>
  <c r="F220" i="11"/>
  <c r="G220" i="11"/>
  <c r="J220" i="11"/>
  <c r="K220" i="11"/>
  <c r="Q220" i="11"/>
  <c r="F221" i="11"/>
  <c r="G221" i="11"/>
  <c r="J221" i="11"/>
  <c r="K221" i="11"/>
  <c r="Q221" i="11"/>
  <c r="F222" i="11"/>
  <c r="G222" i="11"/>
  <c r="J222" i="11"/>
  <c r="K222" i="11"/>
  <c r="O222" i="11"/>
  <c r="Q222" i="11"/>
  <c r="F223" i="11"/>
  <c r="G223" i="11"/>
  <c r="J223" i="11"/>
  <c r="K223" i="11"/>
  <c r="Q223" i="11"/>
  <c r="F224" i="11"/>
  <c r="G224" i="11"/>
  <c r="J224" i="11"/>
  <c r="K224" i="11"/>
  <c r="Q224" i="11"/>
  <c r="F228" i="11"/>
  <c r="G228" i="11"/>
  <c r="J228" i="11"/>
  <c r="K228" i="11"/>
  <c r="O228" i="11"/>
  <c r="Q228" i="11"/>
  <c r="F229" i="11"/>
  <c r="G229" i="11"/>
  <c r="J229" i="11"/>
  <c r="K229" i="11"/>
  <c r="O229" i="11"/>
  <c r="Q229" i="11"/>
  <c r="F231" i="11"/>
  <c r="G231" i="11"/>
  <c r="J231" i="11"/>
  <c r="K231" i="11"/>
  <c r="O231" i="11"/>
  <c r="Q231" i="11"/>
  <c r="F232" i="11"/>
  <c r="G232" i="11"/>
  <c r="J232" i="11"/>
  <c r="K232" i="11"/>
  <c r="O232" i="11"/>
  <c r="Q232" i="11"/>
  <c r="F233" i="11"/>
  <c r="G233" i="11"/>
  <c r="J233" i="11"/>
  <c r="K233" i="11"/>
  <c r="O233" i="11"/>
  <c r="Q233" i="11"/>
  <c r="F234" i="11"/>
  <c r="G234" i="11"/>
  <c r="J234" i="11"/>
  <c r="K234" i="11"/>
  <c r="O234" i="11"/>
  <c r="Q234" i="11"/>
  <c r="F235" i="11"/>
  <c r="G235" i="11"/>
  <c r="J235" i="11"/>
  <c r="K235" i="11"/>
  <c r="O235" i="11"/>
  <c r="Q235" i="11"/>
  <c r="A236" i="1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F236" i="11"/>
  <c r="G236" i="11"/>
  <c r="J236" i="11"/>
  <c r="K236" i="11"/>
  <c r="O236" i="11"/>
  <c r="Q236" i="11"/>
  <c r="F237" i="11"/>
  <c r="G237" i="11"/>
  <c r="J237" i="11"/>
  <c r="K237" i="11"/>
  <c r="O237" i="11"/>
  <c r="Q237" i="11"/>
  <c r="F238" i="11"/>
  <c r="G238" i="11"/>
  <c r="J238" i="11"/>
  <c r="K238" i="11"/>
  <c r="O238" i="11"/>
  <c r="Q238" i="11"/>
  <c r="F239" i="11"/>
  <c r="G239" i="11"/>
  <c r="J239" i="11"/>
  <c r="K239" i="11"/>
  <c r="Q239" i="11"/>
  <c r="F240" i="11"/>
  <c r="G240" i="11"/>
  <c r="J240" i="11"/>
  <c r="K240" i="11"/>
  <c r="O240" i="11"/>
  <c r="Q240" i="11"/>
  <c r="F241" i="11"/>
  <c r="G241" i="11"/>
  <c r="J241" i="11"/>
  <c r="K241" i="11"/>
  <c r="O241" i="11"/>
  <c r="Q241" i="11"/>
  <c r="F242" i="11"/>
  <c r="G242" i="11"/>
  <c r="J242" i="11"/>
  <c r="K242" i="11"/>
  <c r="O242" i="11"/>
  <c r="Q242" i="11"/>
  <c r="F243" i="11"/>
  <c r="G243" i="11"/>
  <c r="J243" i="11"/>
  <c r="K243" i="11"/>
  <c r="O243" i="11"/>
  <c r="Q243" i="11"/>
  <c r="F244" i="11"/>
  <c r="G244" i="11"/>
  <c r="J244" i="11"/>
  <c r="K244" i="11"/>
  <c r="O244" i="11"/>
  <c r="Q244" i="11"/>
  <c r="F245" i="11"/>
  <c r="G245" i="11"/>
  <c r="J245" i="11"/>
  <c r="K245" i="11"/>
  <c r="O245" i="11"/>
  <c r="Q245" i="11"/>
  <c r="F246" i="11"/>
  <c r="G246" i="11"/>
  <c r="J246" i="11"/>
  <c r="K246" i="11"/>
  <c r="O246" i="11"/>
  <c r="Q246" i="11"/>
  <c r="F249" i="11"/>
  <c r="G249" i="11"/>
  <c r="J249" i="11"/>
  <c r="K249" i="11"/>
  <c r="O249" i="11"/>
  <c r="Q249" i="11"/>
  <c r="F250" i="11"/>
  <c r="G250" i="11"/>
  <c r="J250" i="11"/>
  <c r="K250" i="11"/>
  <c r="O250" i="11"/>
  <c r="Q250" i="11"/>
  <c r="F251" i="11"/>
  <c r="G251" i="11"/>
  <c r="J251" i="11"/>
  <c r="K251" i="11"/>
  <c r="O251" i="11"/>
  <c r="Q251" i="11"/>
  <c r="F252" i="11"/>
  <c r="G252" i="11"/>
  <c r="J252" i="11"/>
  <c r="K252" i="11"/>
  <c r="O252" i="11"/>
  <c r="Q252" i="11"/>
  <c r="F253" i="11"/>
  <c r="G253" i="11"/>
  <c r="J253" i="11"/>
  <c r="K253" i="11"/>
  <c r="O253" i="11"/>
  <c r="Q253" i="11"/>
  <c r="F254" i="11"/>
  <c r="G254" i="11"/>
  <c r="J254" i="11"/>
  <c r="K254" i="11"/>
  <c r="O254" i="11"/>
  <c r="Q254" i="11"/>
  <c r="F255" i="11"/>
  <c r="G255" i="11"/>
  <c r="J255" i="11"/>
  <c r="K255" i="11"/>
  <c r="O255" i="11"/>
  <c r="Q255" i="11"/>
  <c r="F256" i="11"/>
  <c r="A258" i="1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F258" i="11"/>
  <c r="G258" i="11"/>
  <c r="J258" i="11"/>
  <c r="K258" i="11"/>
  <c r="O258" i="11"/>
  <c r="Q258" i="11"/>
  <c r="F259" i="11"/>
  <c r="G259" i="11"/>
  <c r="J259" i="11"/>
  <c r="K259" i="11"/>
  <c r="O259" i="11"/>
  <c r="Q259" i="11"/>
  <c r="F260" i="11"/>
  <c r="G260" i="11"/>
  <c r="J260" i="11"/>
  <c r="K260" i="11"/>
  <c r="O260" i="11"/>
  <c r="Q260" i="11"/>
  <c r="F261" i="11"/>
  <c r="G261" i="11"/>
  <c r="J261" i="11"/>
  <c r="K261" i="11"/>
  <c r="O261" i="11"/>
  <c r="Q261" i="11"/>
  <c r="F262" i="11"/>
  <c r="G262" i="11"/>
  <c r="J262" i="11"/>
  <c r="K262" i="11"/>
  <c r="O262" i="11"/>
  <c r="Q262" i="11"/>
  <c r="F263" i="11"/>
  <c r="G263" i="11"/>
  <c r="J263" i="11"/>
  <c r="K263" i="11"/>
  <c r="O263" i="11"/>
  <c r="Q263" i="11"/>
  <c r="F264" i="11"/>
  <c r="G264" i="11"/>
  <c r="J264" i="11"/>
  <c r="K264" i="11"/>
  <c r="O264" i="11"/>
  <c r="Q264" i="11"/>
  <c r="F265" i="11"/>
  <c r="G265" i="11"/>
  <c r="J265" i="11"/>
  <c r="K265" i="11"/>
  <c r="O265" i="11"/>
  <c r="Q265" i="11"/>
  <c r="F266" i="11"/>
  <c r="G266" i="11"/>
  <c r="J266" i="11"/>
  <c r="K266" i="11"/>
  <c r="O266" i="11"/>
  <c r="Q266" i="11"/>
  <c r="F267" i="11"/>
  <c r="G267" i="11"/>
  <c r="J267" i="11"/>
  <c r="K267" i="11"/>
  <c r="Q267" i="11"/>
  <c r="F269" i="11"/>
  <c r="G269" i="11"/>
  <c r="J269" i="11"/>
  <c r="K269" i="11"/>
  <c r="O269" i="11"/>
  <c r="Q269" i="11"/>
  <c r="F270" i="11"/>
  <c r="G270" i="11"/>
  <c r="J270" i="11"/>
  <c r="K270" i="11"/>
  <c r="O270" i="11"/>
  <c r="Q270" i="11"/>
  <c r="F271" i="11"/>
  <c r="G271" i="11"/>
  <c r="J271" i="11"/>
  <c r="K271" i="11"/>
  <c r="O271" i="11"/>
  <c r="Q271" i="11"/>
  <c r="F272" i="11"/>
  <c r="G272" i="11"/>
  <c r="J272" i="11"/>
  <c r="K272" i="11"/>
  <c r="O272" i="11"/>
  <c r="Q272" i="11"/>
  <c r="F273" i="11"/>
  <c r="G273" i="11"/>
  <c r="J273" i="11"/>
  <c r="K273" i="11"/>
  <c r="Q273" i="11"/>
  <c r="F274" i="11"/>
  <c r="G274" i="11"/>
  <c r="J274" i="11"/>
  <c r="K274" i="11"/>
  <c r="O274" i="11"/>
  <c r="Q274" i="11"/>
  <c r="F275" i="11"/>
  <c r="G275" i="11"/>
  <c r="J275" i="11"/>
  <c r="K275" i="11"/>
  <c r="Q275" i="11"/>
  <c r="F276" i="11"/>
  <c r="G276" i="11"/>
  <c r="J276" i="11"/>
  <c r="K276" i="11"/>
  <c r="O276" i="11"/>
  <c r="Q276" i="11"/>
  <c r="F277" i="11"/>
  <c r="G277" i="11"/>
  <c r="J277" i="11"/>
  <c r="K277" i="11"/>
  <c r="O277" i="11"/>
  <c r="Q277" i="11"/>
  <c r="F278" i="11"/>
  <c r="G278" i="11"/>
  <c r="J278" i="11"/>
  <c r="K278" i="11"/>
  <c r="O278" i="11"/>
  <c r="Q278" i="11"/>
  <c r="F279" i="11"/>
  <c r="G279" i="11"/>
  <c r="J279" i="11"/>
  <c r="K279" i="11"/>
  <c r="O279" i="11"/>
  <c r="Q279" i="11"/>
  <c r="F280" i="11"/>
  <c r="G280" i="11"/>
  <c r="J280" i="11"/>
  <c r="K280" i="11"/>
  <c r="O280" i="11"/>
  <c r="Q280" i="11"/>
  <c r="F281" i="11"/>
  <c r="G281" i="11"/>
  <c r="J281" i="11"/>
  <c r="K281" i="11"/>
  <c r="O281" i="11"/>
  <c r="Q281" i="11"/>
  <c r="F282" i="11"/>
  <c r="G282" i="11"/>
  <c r="J282" i="11"/>
  <c r="K282" i="11"/>
  <c r="O282" i="11"/>
  <c r="Q282" i="11"/>
  <c r="F283" i="11"/>
  <c r="G283" i="11"/>
  <c r="J283" i="11"/>
  <c r="K283" i="11"/>
  <c r="O283" i="11"/>
  <c r="Q283" i="11"/>
  <c r="F284" i="11"/>
  <c r="G284" i="11"/>
  <c r="J284" i="11"/>
  <c r="K284" i="11"/>
  <c r="O284" i="11"/>
  <c r="Q284" i="11"/>
  <c r="F285" i="11"/>
  <c r="G285" i="11"/>
  <c r="J285" i="11"/>
  <c r="K285" i="11"/>
  <c r="O285" i="11"/>
  <c r="Q285" i="11"/>
  <c r="F286" i="11"/>
  <c r="G286" i="11"/>
  <c r="J286" i="11"/>
  <c r="K286" i="11"/>
  <c r="O286" i="11"/>
  <c r="Q286" i="11"/>
  <c r="F287" i="11"/>
  <c r="F288" i="11"/>
  <c r="G288" i="11"/>
  <c r="J288" i="11"/>
  <c r="K288" i="11"/>
  <c r="O288" i="11"/>
  <c r="Q288" i="11"/>
  <c r="F289" i="11"/>
  <c r="G289" i="11"/>
  <c r="J289" i="11"/>
  <c r="K289" i="11"/>
  <c r="O289" i="11"/>
  <c r="Q289" i="11"/>
  <c r="F290" i="11"/>
  <c r="G290" i="11"/>
  <c r="J290" i="11"/>
  <c r="K290" i="11"/>
  <c r="O290" i="11"/>
  <c r="Q290" i="11"/>
  <c r="F291" i="11"/>
  <c r="F292" i="11"/>
  <c r="G292" i="11"/>
  <c r="J292" i="11"/>
  <c r="K292" i="11"/>
  <c r="O292" i="11"/>
  <c r="Q292" i="11"/>
  <c r="F293" i="11"/>
  <c r="G293" i="11"/>
  <c r="J293" i="11"/>
  <c r="K293" i="11"/>
  <c r="O293" i="11"/>
  <c r="Q293" i="11"/>
  <c r="F294" i="11"/>
  <c r="G294" i="11"/>
  <c r="J294" i="11"/>
  <c r="K294" i="11"/>
  <c r="O294" i="11"/>
  <c r="Q294" i="11"/>
  <c r="F295" i="11"/>
  <c r="F296" i="11"/>
  <c r="F297" i="11"/>
  <c r="G297" i="11"/>
  <c r="J297" i="11"/>
  <c r="K297" i="11"/>
  <c r="O297" i="11"/>
  <c r="Q297" i="11"/>
  <c r="F298" i="11"/>
  <c r="G298" i="11"/>
  <c r="J298" i="11"/>
  <c r="K298" i="11"/>
  <c r="O298" i="11"/>
  <c r="Q298" i="11"/>
  <c r="F299" i="11"/>
  <c r="G299" i="11"/>
  <c r="J299" i="11"/>
  <c r="K299" i="11"/>
  <c r="O299" i="11"/>
  <c r="Q299" i="11"/>
  <c r="F300" i="11"/>
  <c r="G300" i="11"/>
  <c r="J300" i="11"/>
  <c r="K300" i="11"/>
  <c r="O300" i="11"/>
  <c r="Q300" i="11"/>
  <c r="F302" i="11"/>
  <c r="G302" i="11"/>
  <c r="J302" i="11"/>
  <c r="K302" i="11"/>
  <c r="O302" i="11"/>
  <c r="Q302" i="11"/>
  <c r="F303" i="11"/>
  <c r="G303" i="11"/>
  <c r="J303" i="11"/>
  <c r="K303" i="11"/>
  <c r="O303" i="11"/>
  <c r="Q303" i="11"/>
  <c r="F304" i="11"/>
  <c r="O304" i="11"/>
  <c r="F305" i="11"/>
  <c r="G305" i="11"/>
  <c r="J305" i="11"/>
  <c r="K305" i="11"/>
  <c r="O305" i="11"/>
  <c r="Q305" i="11"/>
  <c r="F306" i="11"/>
  <c r="G306" i="11"/>
  <c r="J306" i="11"/>
  <c r="K306" i="11"/>
  <c r="O306" i="11"/>
  <c r="Q306" i="11"/>
  <c r="F307" i="11"/>
  <c r="G307" i="11"/>
  <c r="J307" i="11"/>
  <c r="K307" i="11"/>
  <c r="O307" i="11"/>
  <c r="Q307" i="11"/>
  <c r="F308" i="11"/>
  <c r="O308" i="11"/>
  <c r="F309" i="11"/>
  <c r="G309" i="11"/>
  <c r="J309" i="11"/>
  <c r="K309" i="11"/>
  <c r="O309" i="11"/>
  <c r="Q309" i="11"/>
  <c r="F310" i="11"/>
  <c r="G310" i="11"/>
  <c r="J310" i="11"/>
  <c r="K310" i="11"/>
  <c r="O310" i="11"/>
  <c r="Q310" i="11"/>
  <c r="F311" i="11"/>
  <c r="O311" i="11"/>
  <c r="A312" i="11"/>
  <c r="A313" i="11" s="1"/>
  <c r="A314" i="11" s="1"/>
  <c r="A315" i="11" s="1"/>
  <c r="A316" i="11" s="1"/>
  <c r="A317" i="11" s="1"/>
  <c r="A318" i="11" s="1"/>
  <c r="A319" i="11" s="1"/>
  <c r="A320" i="11" s="1"/>
  <c r="A321" i="11" s="1"/>
  <c r="A323" i="11" s="1"/>
  <c r="A324" i="11" s="1"/>
  <c r="A325" i="11" s="1"/>
  <c r="A326" i="11" s="1"/>
  <c r="F312" i="11"/>
  <c r="G312" i="11"/>
  <c r="J312" i="11"/>
  <c r="K312" i="11"/>
  <c r="O312" i="11"/>
  <c r="Q312" i="11"/>
  <c r="F313" i="11"/>
  <c r="G313" i="11"/>
  <c r="J313" i="11"/>
  <c r="K313" i="11"/>
  <c r="O313" i="11"/>
  <c r="Q313" i="11"/>
  <c r="F314" i="11"/>
  <c r="G314" i="11"/>
  <c r="J314" i="11"/>
  <c r="K314" i="11"/>
  <c r="O314" i="11"/>
  <c r="Q314" i="11"/>
  <c r="F315" i="11"/>
  <c r="G315" i="11"/>
  <c r="J315" i="11"/>
  <c r="K315" i="11"/>
  <c r="O315" i="11"/>
  <c r="Q315" i="11"/>
  <c r="F319" i="11"/>
  <c r="G319" i="11"/>
  <c r="J319" i="11"/>
  <c r="K319" i="11"/>
  <c r="O319" i="11"/>
  <c r="Q319" i="11"/>
  <c r="F320" i="11"/>
  <c r="G320" i="11"/>
  <c r="J320" i="11"/>
  <c r="K320" i="11"/>
  <c r="O320" i="11"/>
  <c r="Q320" i="11"/>
  <c r="F321" i="11"/>
  <c r="G321" i="11"/>
  <c r="J321" i="11"/>
  <c r="K321" i="11"/>
  <c r="O321" i="11"/>
  <c r="Q321" i="11"/>
  <c r="F323" i="11"/>
  <c r="G323" i="11"/>
  <c r="J323" i="11"/>
  <c r="K323" i="11"/>
  <c r="O323" i="11"/>
  <c r="Q323" i="11"/>
  <c r="F324" i="11"/>
  <c r="G324" i="11"/>
  <c r="J324" i="11"/>
  <c r="K324" i="11"/>
  <c r="O324" i="11"/>
  <c r="Q324" i="11"/>
  <c r="F325" i="11"/>
  <c r="G325" i="11"/>
  <c r="J325" i="11"/>
  <c r="K325" i="11"/>
  <c r="O325" i="11"/>
  <c r="Q325" i="11"/>
  <c r="F326" i="11"/>
  <c r="G326" i="11"/>
  <c r="J326" i="11"/>
  <c r="K326" i="11"/>
  <c r="O326" i="11"/>
  <c r="Q326" i="11"/>
  <c r="F327" i="11"/>
  <c r="O327" i="11"/>
  <c r="A328" i="11"/>
  <c r="A329" i="11" s="1"/>
  <c r="A330" i="11" s="1"/>
  <c r="A331" i="11" s="1"/>
  <c r="A332" i="11" s="1"/>
  <c r="A333" i="11" s="1"/>
  <c r="A334" i="11" s="1"/>
  <c r="A335" i="11" s="1"/>
  <c r="A336" i="11" s="1"/>
  <c r="A337" i="11" s="1"/>
  <c r="F328" i="11"/>
  <c r="G328" i="11"/>
  <c r="J328" i="11"/>
  <c r="K328" i="11"/>
  <c r="O328" i="11"/>
  <c r="Q328" i="11"/>
  <c r="F329" i="11"/>
  <c r="G329" i="11"/>
  <c r="J329" i="11"/>
  <c r="K329" i="11"/>
  <c r="O329" i="11"/>
  <c r="Q329" i="11"/>
  <c r="F330" i="11"/>
  <c r="G330" i="11"/>
  <c r="J330" i="11"/>
  <c r="K330" i="11"/>
  <c r="O330" i="11"/>
  <c r="Q330" i="11"/>
  <c r="F331" i="11"/>
  <c r="G331" i="11"/>
  <c r="J331" i="11"/>
  <c r="K331" i="11"/>
  <c r="O331" i="11"/>
  <c r="Q331" i="11"/>
  <c r="F332" i="11"/>
  <c r="G332" i="11"/>
  <c r="J332" i="11"/>
  <c r="K332" i="11"/>
  <c r="O332" i="11"/>
  <c r="Q332" i="11"/>
  <c r="F333" i="11"/>
  <c r="G333" i="11"/>
  <c r="J333" i="11"/>
  <c r="K333" i="11"/>
  <c r="O333" i="11"/>
  <c r="Q333" i="11"/>
  <c r="F334" i="11"/>
  <c r="G334" i="11"/>
  <c r="J334" i="11"/>
  <c r="K334" i="11"/>
  <c r="O334" i="11"/>
  <c r="Q334" i="11"/>
  <c r="F335" i="11"/>
  <c r="G335" i="11"/>
  <c r="J335" i="11"/>
  <c r="K335" i="11"/>
  <c r="O335" i="11"/>
  <c r="Q335" i="11"/>
  <c r="F336" i="11"/>
  <c r="G336" i="11"/>
  <c r="J336" i="11"/>
  <c r="K336" i="11"/>
  <c r="O336" i="11"/>
  <c r="Q336" i="11"/>
  <c r="F337" i="11"/>
  <c r="G337" i="11"/>
  <c r="J337" i="11"/>
  <c r="K337" i="11"/>
  <c r="O337" i="11"/>
  <c r="Q337" i="11"/>
  <c r="F338" i="11"/>
  <c r="G338" i="11"/>
  <c r="J338" i="11"/>
  <c r="K338" i="11"/>
  <c r="O338" i="11"/>
  <c r="Q338" i="11"/>
  <c r="A340" i="1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F340" i="11"/>
  <c r="G340" i="11"/>
  <c r="J340" i="11"/>
  <c r="K340" i="11"/>
  <c r="O340" i="11"/>
  <c r="Q340" i="11"/>
  <c r="F341" i="11"/>
  <c r="G341" i="11"/>
  <c r="J341" i="11"/>
  <c r="K341" i="11"/>
  <c r="O341" i="11"/>
  <c r="Q341" i="11"/>
  <c r="F342" i="11"/>
  <c r="G342" i="11"/>
  <c r="J342" i="11"/>
  <c r="K342" i="11"/>
  <c r="O342" i="11"/>
  <c r="Q342" i="11"/>
  <c r="F344" i="11"/>
  <c r="G344" i="11"/>
  <c r="J344" i="11"/>
  <c r="K344" i="11"/>
  <c r="O344" i="11"/>
  <c r="Q344" i="11"/>
  <c r="F345" i="11"/>
  <c r="G345" i="11"/>
  <c r="J345" i="11"/>
  <c r="K345" i="11"/>
  <c r="O345" i="11"/>
  <c r="Q345" i="11"/>
  <c r="F346" i="11"/>
  <c r="G346" i="11"/>
  <c r="J346" i="11"/>
  <c r="K346" i="11"/>
  <c r="O346" i="11"/>
  <c r="Q346" i="11"/>
  <c r="F347" i="11"/>
  <c r="G347" i="11"/>
  <c r="J347" i="11"/>
  <c r="K347" i="11"/>
  <c r="O347" i="11"/>
  <c r="Q347" i="11"/>
  <c r="F348" i="11"/>
  <c r="G348" i="11"/>
  <c r="J348" i="11"/>
  <c r="K348" i="11"/>
  <c r="O348" i="11"/>
  <c r="Q348" i="11"/>
  <c r="F349" i="11"/>
  <c r="G349" i="11"/>
  <c r="J349" i="11"/>
  <c r="K349" i="11"/>
  <c r="O349" i="11"/>
  <c r="Q349" i="11"/>
  <c r="F350" i="11"/>
  <c r="G350" i="11"/>
  <c r="J350" i="11"/>
  <c r="K350" i="11"/>
  <c r="O350" i="11"/>
  <c r="Q350" i="11"/>
  <c r="F351" i="11"/>
  <c r="G351" i="11"/>
  <c r="J351" i="11"/>
  <c r="K351" i="11"/>
  <c r="O351" i="11"/>
  <c r="Q351" i="11"/>
  <c r="F352" i="11"/>
  <c r="G352" i="11"/>
  <c r="J352" i="11"/>
  <c r="K352" i="11"/>
  <c r="O352" i="11"/>
  <c r="Q352" i="11"/>
  <c r="F353" i="11"/>
  <c r="G353" i="11"/>
  <c r="J353" i="11"/>
  <c r="K353" i="11"/>
  <c r="O353" i="11"/>
  <c r="Q353" i="11"/>
  <c r="F354" i="11"/>
  <c r="G354" i="11"/>
  <c r="J354" i="11"/>
  <c r="K354" i="11"/>
  <c r="O354" i="11"/>
  <c r="Q354" i="11"/>
  <c r="F355" i="11"/>
  <c r="G355" i="11"/>
  <c r="J355" i="11"/>
  <c r="K355" i="11"/>
  <c r="O355" i="11"/>
  <c r="Q355" i="11"/>
  <c r="F356" i="11"/>
  <c r="O356" i="11"/>
  <c r="A357" i="11"/>
  <c r="F357" i="11"/>
  <c r="G357" i="11"/>
  <c r="J357" i="11"/>
  <c r="K357" i="11"/>
  <c r="O357" i="11"/>
  <c r="Q357" i="11"/>
  <c r="F358" i="11"/>
  <c r="G358" i="11"/>
  <c r="J358" i="11"/>
  <c r="K358" i="11"/>
  <c r="O358" i="11"/>
  <c r="Q358" i="11"/>
  <c r="F359" i="11"/>
  <c r="G359" i="11"/>
  <c r="J359" i="11"/>
  <c r="K359" i="11"/>
  <c r="O359" i="11"/>
  <c r="Q359" i="11"/>
  <c r="O360" i="11"/>
  <c r="J361" i="11"/>
  <c r="K361" i="11"/>
  <c r="O361" i="11"/>
  <c r="Q361" i="11"/>
  <c r="A362" i="11"/>
  <c r="A363" i="11" s="1"/>
  <c r="A364" i="11" s="1"/>
  <c r="A365" i="11" s="1"/>
  <c r="A366" i="11" s="1"/>
  <c r="J362" i="11"/>
  <c r="K362" i="11"/>
  <c r="O362" i="11"/>
  <c r="Q362" i="11"/>
  <c r="J363" i="11"/>
  <c r="K363" i="11"/>
  <c r="O363" i="11"/>
  <c r="Q363" i="11"/>
  <c r="J364" i="11"/>
  <c r="K364" i="11"/>
  <c r="O364" i="11"/>
  <c r="Q364" i="11"/>
  <c r="J365" i="11"/>
  <c r="K365" i="11"/>
  <c r="O365" i="11"/>
  <c r="Q365" i="11"/>
  <c r="J366" i="11"/>
  <c r="K366" i="11"/>
  <c r="O366" i="11"/>
  <c r="Q366" i="11"/>
  <c r="F367" i="11"/>
  <c r="O367" i="11"/>
  <c r="F368" i="11"/>
  <c r="G368" i="11"/>
  <c r="J368" i="11"/>
  <c r="K368" i="11"/>
  <c r="O368" i="11"/>
  <c r="Q368" i="11"/>
  <c r="A369" i="11"/>
  <c r="A370" i="11" s="1"/>
  <c r="A371" i="11" s="1"/>
  <c r="A372" i="11" s="1"/>
  <c r="A373" i="11" s="1"/>
  <c r="F369" i="11"/>
  <c r="G369" i="11"/>
  <c r="J369" i="11"/>
  <c r="K369" i="11"/>
  <c r="O369" i="11"/>
  <c r="Q369" i="11"/>
  <c r="F370" i="11"/>
  <c r="G370" i="11"/>
  <c r="J370" i="11"/>
  <c r="K370" i="11"/>
  <c r="O370" i="11"/>
  <c r="Q370" i="11"/>
  <c r="F371" i="11"/>
  <c r="G371" i="11"/>
  <c r="J371" i="11"/>
  <c r="K371" i="11"/>
  <c r="O371" i="11"/>
  <c r="Q371" i="11"/>
  <c r="F372" i="11"/>
  <c r="G372" i="11"/>
  <c r="J372" i="11"/>
  <c r="K372" i="11"/>
  <c r="O372" i="11"/>
  <c r="Q372" i="11"/>
  <c r="F373" i="11"/>
  <c r="G373" i="11"/>
  <c r="J373" i="11"/>
  <c r="K373" i="11"/>
  <c r="O373" i="11"/>
  <c r="Q373" i="11"/>
  <c r="O374" i="11"/>
  <c r="A375" i="1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J375" i="11"/>
  <c r="K375" i="11"/>
  <c r="O375" i="11"/>
  <c r="Q375" i="11"/>
  <c r="J376" i="11"/>
  <c r="K376" i="11"/>
  <c r="O376" i="11"/>
  <c r="Q376" i="11"/>
  <c r="J377" i="11"/>
  <c r="K377" i="11"/>
  <c r="O377" i="11"/>
  <c r="Q377" i="11"/>
  <c r="J378" i="11"/>
  <c r="K378" i="11"/>
  <c r="O378" i="11"/>
  <c r="Q378" i="11"/>
  <c r="J379" i="11"/>
  <c r="K379" i="11"/>
  <c r="O379" i="11"/>
  <c r="Q379" i="11"/>
  <c r="J380" i="11"/>
  <c r="K380" i="11"/>
  <c r="O380" i="11"/>
  <c r="Q380" i="11"/>
  <c r="J381" i="11"/>
  <c r="K381" i="11"/>
  <c r="O381" i="11"/>
  <c r="Q381" i="11"/>
  <c r="J382" i="11"/>
  <c r="K382" i="11"/>
  <c r="O382" i="11"/>
  <c r="Q382" i="11"/>
  <c r="J383" i="11"/>
  <c r="K383" i="11"/>
  <c r="O383" i="11"/>
  <c r="Q383" i="11"/>
  <c r="J384" i="11"/>
  <c r="K384" i="11"/>
  <c r="O384" i="11"/>
  <c r="Q384" i="11"/>
  <c r="J385" i="11"/>
  <c r="K385" i="11"/>
  <c r="O385" i="11"/>
  <c r="Q385" i="11"/>
  <c r="F386" i="11"/>
  <c r="O386" i="11"/>
  <c r="A387" i="11"/>
  <c r="A388" i="11" s="1"/>
  <c r="A389" i="11" s="1"/>
  <c r="A390" i="11" s="1"/>
  <c r="A391" i="11" s="1"/>
  <c r="F387" i="11"/>
  <c r="G387" i="11"/>
  <c r="J387" i="11"/>
  <c r="K387" i="11"/>
  <c r="O387" i="11"/>
  <c r="Q387" i="11"/>
  <c r="F388" i="11"/>
  <c r="G388" i="11"/>
  <c r="J388" i="11"/>
  <c r="K388" i="11"/>
  <c r="O388" i="11"/>
  <c r="Q388" i="11"/>
  <c r="F389" i="11"/>
  <c r="G389" i="11"/>
  <c r="J389" i="11"/>
  <c r="K389" i="11"/>
  <c r="O389" i="11"/>
  <c r="Q389" i="11"/>
  <c r="F390" i="11"/>
  <c r="G390" i="11"/>
  <c r="J390" i="11"/>
  <c r="K390" i="11"/>
  <c r="O390" i="11"/>
  <c r="Q390" i="11"/>
  <c r="F391" i="11"/>
  <c r="G391" i="11"/>
  <c r="J391" i="11"/>
  <c r="K391" i="11"/>
  <c r="O391" i="11"/>
  <c r="Q391" i="11"/>
  <c r="F392" i="11"/>
  <c r="G392" i="11"/>
  <c r="I392" i="11"/>
  <c r="J392" i="11" s="1"/>
  <c r="L392" i="11"/>
  <c r="M392" i="11"/>
  <c r="N392" i="11"/>
  <c r="A393" i="11"/>
  <c r="F393" i="11"/>
  <c r="G393" i="11"/>
  <c r="J393" i="11"/>
  <c r="K393" i="11"/>
  <c r="O393" i="11"/>
  <c r="Q393" i="11"/>
  <c r="F394" i="11"/>
  <c r="G394" i="11"/>
  <c r="J394" i="11"/>
  <c r="K394" i="11"/>
  <c r="O394" i="11"/>
  <c r="Q394" i="11"/>
  <c r="F395" i="11"/>
  <c r="G395" i="11"/>
  <c r="J395" i="11"/>
  <c r="K395" i="11"/>
  <c r="O395" i="11"/>
  <c r="Q395" i="11"/>
  <c r="F396" i="11"/>
  <c r="O396" i="11"/>
  <c r="F397" i="11"/>
  <c r="G397" i="11"/>
  <c r="J397" i="11"/>
  <c r="K397" i="11"/>
  <c r="O397" i="11"/>
  <c r="Q397" i="11"/>
  <c r="F398" i="11"/>
  <c r="G398" i="11"/>
  <c r="J398" i="11"/>
  <c r="K398" i="11"/>
  <c r="O398" i="11"/>
  <c r="Q398" i="11"/>
  <c r="F399" i="11"/>
  <c r="G399" i="11"/>
  <c r="J399" i="11"/>
  <c r="K399" i="11"/>
  <c r="O399" i="11"/>
  <c r="Q399" i="11"/>
  <c r="F400" i="11"/>
  <c r="O400" i="11"/>
  <c r="A401" i="1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F401" i="11"/>
  <c r="G401" i="11"/>
  <c r="J401" i="11"/>
  <c r="K401" i="11"/>
  <c r="O401" i="11"/>
  <c r="Q401" i="11"/>
  <c r="F402" i="11"/>
  <c r="G402" i="11"/>
  <c r="J402" i="11"/>
  <c r="K402" i="11"/>
  <c r="O402" i="11"/>
  <c r="Q402" i="11"/>
  <c r="F403" i="11"/>
  <c r="G403" i="11"/>
  <c r="J403" i="11"/>
  <c r="K403" i="11"/>
  <c r="O403" i="11"/>
  <c r="Q403" i="11"/>
  <c r="F404" i="11"/>
  <c r="G404" i="11"/>
  <c r="J404" i="11"/>
  <c r="K404" i="11"/>
  <c r="O404" i="11"/>
  <c r="Q404" i="11"/>
  <c r="F405" i="11"/>
  <c r="G405" i="11"/>
  <c r="J405" i="11"/>
  <c r="K405" i="11"/>
  <c r="O405" i="11"/>
  <c r="Q405" i="11"/>
  <c r="F406" i="11"/>
  <c r="G406" i="11"/>
  <c r="J406" i="11"/>
  <c r="K406" i="11"/>
  <c r="O406" i="11"/>
  <c r="Q406" i="11"/>
  <c r="F407" i="11"/>
  <c r="G407" i="11"/>
  <c r="J407" i="11"/>
  <c r="K407" i="11"/>
  <c r="O407" i="11"/>
  <c r="Q407" i="11"/>
  <c r="F408" i="11"/>
  <c r="G408" i="11"/>
  <c r="J408" i="11"/>
  <c r="K408" i="11"/>
  <c r="O408" i="11"/>
  <c r="Q408" i="11"/>
  <c r="F409" i="11"/>
  <c r="G409" i="11"/>
  <c r="J409" i="11"/>
  <c r="K409" i="11"/>
  <c r="O409" i="11"/>
  <c r="Q409" i="11"/>
  <c r="F410" i="11"/>
  <c r="G410" i="11"/>
  <c r="J410" i="11"/>
  <c r="K410" i="11"/>
  <c r="O410" i="11"/>
  <c r="Q410" i="11"/>
  <c r="F411" i="11"/>
  <c r="G411" i="11"/>
  <c r="J411" i="11"/>
  <c r="K411" i="11"/>
  <c r="O411" i="11"/>
  <c r="Q411" i="11"/>
  <c r="F412" i="11"/>
  <c r="G412" i="11"/>
  <c r="J412" i="11"/>
  <c r="K412" i="11"/>
  <c r="O412" i="11"/>
  <c r="Q412" i="11"/>
  <c r="F413" i="11"/>
  <c r="G413" i="11"/>
  <c r="J413" i="11"/>
  <c r="K413" i="11"/>
  <c r="O413" i="11"/>
  <c r="Q413" i="11"/>
  <c r="F414" i="11"/>
  <c r="G414" i="11"/>
  <c r="J414" i="11"/>
  <c r="K414" i="11"/>
  <c r="O414" i="11"/>
  <c r="Q414" i="11"/>
  <c r="F415" i="11"/>
  <c r="G415" i="11"/>
  <c r="J415" i="11"/>
  <c r="K415" i="11"/>
  <c r="O415" i="11"/>
  <c r="Q415" i="11"/>
  <c r="F416" i="11"/>
  <c r="G416" i="11"/>
  <c r="J416" i="11"/>
  <c r="K416" i="11"/>
  <c r="O416" i="11"/>
  <c r="Q416" i="11"/>
  <c r="F417" i="11"/>
  <c r="G417" i="11"/>
  <c r="J417" i="11"/>
  <c r="K417" i="11"/>
  <c r="O417" i="11"/>
  <c r="Q417" i="11"/>
  <c r="F418" i="11"/>
  <c r="G418" i="11"/>
  <c r="J418" i="11"/>
  <c r="K418" i="11"/>
  <c r="O418" i="11"/>
  <c r="Q418" i="11"/>
  <c r="F419" i="11"/>
  <c r="G419" i="11"/>
  <c r="J419" i="11"/>
  <c r="K419" i="11"/>
  <c r="O419" i="11"/>
  <c r="Q419" i="11"/>
  <c r="F420" i="11"/>
  <c r="G420" i="11"/>
  <c r="J420" i="11"/>
  <c r="K420" i="11"/>
  <c r="O420" i="11"/>
  <c r="Q420" i="11"/>
  <c r="O421" i="11"/>
  <c r="O422" i="11"/>
  <c r="O423" i="11"/>
  <c r="O424" i="11"/>
  <c r="O425" i="11"/>
  <c r="O426" i="11"/>
  <c r="O427" i="11"/>
  <c r="F428" i="11"/>
  <c r="O428" i="11"/>
  <c r="F429" i="11"/>
  <c r="G429" i="11"/>
  <c r="J429" i="11"/>
  <c r="K429" i="11"/>
  <c r="O429" i="11"/>
  <c r="P429" i="11"/>
  <c r="Q429" i="11"/>
  <c r="F430" i="11"/>
  <c r="G430" i="11"/>
  <c r="J430" i="11"/>
  <c r="K430" i="11"/>
  <c r="O430" i="11"/>
  <c r="P430" i="11"/>
  <c r="Q430" i="11"/>
  <c r="F431" i="11"/>
  <c r="G431" i="11"/>
  <c r="J431" i="11"/>
  <c r="K431" i="11"/>
  <c r="O431" i="11"/>
  <c r="P431" i="11"/>
  <c r="Q431" i="11"/>
  <c r="F432" i="11"/>
  <c r="G432" i="11"/>
  <c r="J432" i="11"/>
  <c r="K432" i="11"/>
  <c r="O432" i="11"/>
  <c r="P432" i="11"/>
  <c r="Q432" i="11"/>
  <c r="F433" i="11"/>
  <c r="G433" i="11"/>
  <c r="J433" i="11"/>
  <c r="K433" i="11"/>
  <c r="O433" i="11"/>
  <c r="P433" i="11"/>
  <c r="Q433" i="11"/>
  <c r="F434" i="11"/>
  <c r="O434" i="11"/>
  <c r="F435" i="11"/>
  <c r="G435" i="11"/>
  <c r="J435" i="11"/>
  <c r="K435" i="11"/>
  <c r="O435" i="11"/>
  <c r="Q435" i="11"/>
  <c r="A436" i="1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F436" i="11"/>
  <c r="G436" i="11"/>
  <c r="J436" i="11"/>
  <c r="K436" i="11"/>
  <c r="O436" i="11"/>
  <c r="Q436" i="11"/>
  <c r="F437" i="11"/>
  <c r="G437" i="11"/>
  <c r="J437" i="11"/>
  <c r="K437" i="11"/>
  <c r="O437" i="11"/>
  <c r="Q437" i="11"/>
  <c r="F438" i="11"/>
  <c r="G438" i="11"/>
  <c r="J438" i="11"/>
  <c r="K438" i="11"/>
  <c r="O438" i="11"/>
  <c r="Q438" i="11"/>
  <c r="F439" i="11"/>
  <c r="G439" i="11"/>
  <c r="J439" i="11"/>
  <c r="K439" i="11"/>
  <c r="O439" i="11"/>
  <c r="Q439" i="11"/>
  <c r="F440" i="11"/>
  <c r="G440" i="11"/>
  <c r="J440" i="11"/>
  <c r="K440" i="11"/>
  <c r="O440" i="11"/>
  <c r="Q440" i="11"/>
  <c r="F441" i="11"/>
  <c r="G441" i="11"/>
  <c r="J441" i="11"/>
  <c r="K441" i="11"/>
  <c r="O441" i="11"/>
  <c r="Q441" i="11"/>
  <c r="F442" i="11"/>
  <c r="G442" i="11"/>
  <c r="J442" i="11"/>
  <c r="K442" i="11"/>
  <c r="O442" i="11"/>
  <c r="Q442" i="11"/>
  <c r="F443" i="11"/>
  <c r="G443" i="11"/>
  <c r="J443" i="11"/>
  <c r="K443" i="11"/>
  <c r="O443" i="11"/>
  <c r="Q443" i="11"/>
  <c r="F444" i="11"/>
  <c r="G444" i="11"/>
  <c r="J444" i="11"/>
  <c r="K444" i="11"/>
  <c r="O444" i="11"/>
  <c r="Q444" i="11"/>
  <c r="F445" i="11"/>
  <c r="G445" i="11"/>
  <c r="J445" i="11"/>
  <c r="K445" i="11"/>
  <c r="O445" i="11"/>
  <c r="Q445" i="11"/>
  <c r="F446" i="11"/>
  <c r="G446" i="11"/>
  <c r="J446" i="11"/>
  <c r="K446" i="11"/>
  <c r="O446" i="11"/>
  <c r="Q446" i="11"/>
  <c r="F447" i="11"/>
  <c r="G447" i="11"/>
  <c r="J447" i="11"/>
  <c r="K447" i="11"/>
  <c r="O447" i="11"/>
  <c r="Q447" i="11"/>
  <c r="F448" i="11"/>
  <c r="G448" i="11"/>
  <c r="J448" i="11"/>
  <c r="K448" i="11"/>
  <c r="O448" i="11"/>
  <c r="Q448" i="11"/>
  <c r="F449" i="11"/>
  <c r="G449" i="11"/>
  <c r="J449" i="11"/>
  <c r="K449" i="11"/>
  <c r="O449" i="11"/>
  <c r="Q449" i="11"/>
  <c r="F450" i="11"/>
  <c r="G450" i="11"/>
  <c r="J450" i="11"/>
  <c r="K450" i="11"/>
  <c r="O450" i="11"/>
  <c r="Q450" i="11"/>
  <c r="F451" i="11"/>
  <c r="G451" i="11"/>
  <c r="J451" i="11"/>
  <c r="K451" i="11"/>
  <c r="O451" i="11"/>
  <c r="Q451" i="11"/>
  <c r="F453" i="11"/>
  <c r="G453" i="11"/>
  <c r="J453" i="11"/>
  <c r="K453" i="11"/>
  <c r="O453" i="11"/>
  <c r="Q453" i="11"/>
  <c r="F454" i="11"/>
  <c r="G454" i="11"/>
  <c r="J454" i="11"/>
  <c r="K454" i="11"/>
  <c r="O454" i="11"/>
  <c r="Q454" i="11"/>
  <c r="F455" i="11"/>
  <c r="G455" i="11"/>
  <c r="J455" i="11"/>
  <c r="K455" i="11"/>
  <c r="O455" i="11"/>
  <c r="Q455" i="11"/>
  <c r="F456" i="11"/>
  <c r="G456" i="11"/>
  <c r="J456" i="11"/>
  <c r="K456" i="11"/>
  <c r="O456" i="11"/>
  <c r="Q456" i="11"/>
  <c r="F457" i="11"/>
  <c r="G457" i="11"/>
  <c r="J457" i="11"/>
  <c r="K457" i="11"/>
  <c r="O457" i="11"/>
  <c r="Q457" i="11"/>
  <c r="O458" i="11"/>
  <c r="F459" i="11"/>
  <c r="G459" i="11"/>
  <c r="J459" i="11"/>
  <c r="K459" i="11"/>
  <c r="O459" i="11"/>
  <c r="Q459" i="11"/>
  <c r="F460" i="11"/>
  <c r="G460" i="11"/>
  <c r="J460" i="11"/>
  <c r="K460" i="11"/>
  <c r="O460" i="11"/>
  <c r="Q460" i="11"/>
  <c r="O461" i="11"/>
  <c r="F462" i="11"/>
  <c r="G462" i="11"/>
  <c r="J462" i="11"/>
  <c r="K462" i="11"/>
  <c r="O462" i="11"/>
  <c r="Q462" i="11"/>
  <c r="F463" i="11"/>
  <c r="G463" i="11"/>
  <c r="J463" i="11"/>
  <c r="K463" i="11"/>
  <c r="O463" i="11"/>
  <c r="Q463" i="11"/>
  <c r="F464" i="11"/>
  <c r="G464" i="11"/>
  <c r="J464" i="11"/>
  <c r="K464" i="11"/>
  <c r="O464" i="11"/>
  <c r="Q464" i="11"/>
  <c r="F465" i="11"/>
  <c r="G465" i="11"/>
  <c r="J465" i="11"/>
  <c r="K465" i="11"/>
  <c r="O465" i="11"/>
  <c r="Q465" i="11"/>
  <c r="F466" i="11"/>
  <c r="G466" i="11"/>
  <c r="J466" i="11"/>
  <c r="K466" i="11"/>
  <c r="O466" i="11"/>
  <c r="Q466" i="11"/>
  <c r="F467" i="11"/>
  <c r="G467" i="11"/>
  <c r="J467" i="11"/>
  <c r="K467" i="11"/>
  <c r="O467" i="11"/>
  <c r="Q467" i="11"/>
  <c r="F468" i="11"/>
  <c r="G468" i="11"/>
  <c r="J468" i="11"/>
  <c r="K468" i="11"/>
  <c r="O468" i="11"/>
  <c r="Q468" i="11"/>
  <c r="F469" i="11"/>
  <c r="G469" i="11"/>
  <c r="J469" i="11"/>
  <c r="K469" i="11"/>
  <c r="O469" i="11"/>
  <c r="Q469" i="11"/>
  <c r="F470" i="11"/>
  <c r="G470" i="11"/>
  <c r="J470" i="11"/>
  <c r="K470" i="11"/>
  <c r="O470" i="11"/>
  <c r="Q470" i="11"/>
  <c r="A472" i="1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Q472" i="11"/>
  <c r="Q474" i="11"/>
  <c r="Q475" i="11"/>
  <c r="Q476" i="11"/>
  <c r="Q477" i="11"/>
  <c r="Q478" i="11"/>
  <c r="Q479" i="11"/>
  <c r="Q480" i="11"/>
  <c r="Q481" i="11"/>
  <c r="Q482" i="11"/>
  <c r="Q484" i="11"/>
  <c r="Q486" i="11"/>
  <c r="Q488" i="11"/>
  <c r="Q489" i="11"/>
  <c r="Q490" i="11"/>
  <c r="Q491" i="11"/>
  <c r="Q492" i="11"/>
  <c r="Q493" i="11"/>
  <c r="F494" i="11"/>
  <c r="O494" i="11"/>
  <c r="F495" i="11"/>
  <c r="G495" i="11"/>
  <c r="J495" i="11"/>
  <c r="K495" i="11"/>
  <c r="O495" i="11"/>
  <c r="Q495" i="11"/>
  <c r="F496" i="11"/>
  <c r="G496" i="11"/>
  <c r="J496" i="11"/>
  <c r="K496" i="11"/>
  <c r="O496" i="11"/>
  <c r="Q496" i="11"/>
  <c r="F497" i="11"/>
  <c r="O497" i="11"/>
  <c r="F498" i="11"/>
  <c r="O498" i="11"/>
  <c r="F499" i="11"/>
  <c r="G499" i="11"/>
  <c r="J499" i="11"/>
  <c r="K499" i="11"/>
  <c r="O499" i="11"/>
  <c r="Q499" i="11"/>
  <c r="A500" i="11"/>
  <c r="A501" i="11" s="1"/>
  <c r="A502" i="11" s="1"/>
  <c r="A503" i="11" s="1"/>
  <c r="A504" i="11" s="1"/>
  <c r="F500" i="11"/>
  <c r="G500" i="11"/>
  <c r="J500" i="11"/>
  <c r="K500" i="11"/>
  <c r="O500" i="11"/>
  <c r="Q500" i="11"/>
  <c r="F501" i="11"/>
  <c r="G501" i="11"/>
  <c r="J501" i="11"/>
  <c r="K501" i="11"/>
  <c r="O501" i="11"/>
  <c r="Q501" i="11"/>
  <c r="F502" i="11"/>
  <c r="G502" i="11"/>
  <c r="J502" i="11"/>
  <c r="K502" i="11"/>
  <c r="O502" i="11"/>
  <c r="Q502" i="11"/>
  <c r="F503" i="11"/>
  <c r="G503" i="11"/>
  <c r="J503" i="11"/>
  <c r="K503" i="11"/>
  <c r="O503" i="11"/>
  <c r="Q503" i="11"/>
  <c r="F504" i="11"/>
  <c r="G504" i="11"/>
  <c r="J504" i="11"/>
  <c r="K504" i="11"/>
  <c r="O504" i="11"/>
  <c r="Q504" i="11"/>
  <c r="F505" i="11"/>
  <c r="O505" i="11"/>
  <c r="F506" i="11"/>
  <c r="O506" i="11"/>
  <c r="O508" i="11"/>
  <c r="A509" i="1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F525" i="11"/>
  <c r="G525" i="11"/>
  <c r="J525" i="11"/>
  <c r="K525" i="11"/>
  <c r="O525" i="11"/>
  <c r="Q525" i="11"/>
  <c r="F526" i="11"/>
  <c r="G526" i="11"/>
  <c r="J526" i="11"/>
  <c r="O526" i="11"/>
  <c r="Q526" i="11"/>
  <c r="F527" i="11"/>
  <c r="G527" i="11"/>
  <c r="J527" i="11"/>
  <c r="K527" i="11"/>
  <c r="O527" i="11"/>
  <c r="Q527" i="11"/>
  <c r="F529" i="11"/>
  <c r="G529" i="11"/>
  <c r="J529" i="11"/>
  <c r="K529" i="11"/>
  <c r="O529" i="11"/>
  <c r="Q529" i="11"/>
  <c r="F530" i="11"/>
  <c r="G530" i="11"/>
  <c r="J530" i="11"/>
  <c r="K530" i="11"/>
  <c r="O530" i="11"/>
  <c r="Q530" i="11"/>
  <c r="F531" i="11"/>
  <c r="G531" i="11"/>
  <c r="J531" i="11"/>
  <c r="K531" i="11"/>
  <c r="O531" i="11"/>
  <c r="Q531" i="11"/>
  <c r="O532" i="11"/>
  <c r="O533" i="11"/>
  <c r="O534" i="11"/>
  <c r="F535" i="11"/>
  <c r="G535" i="11"/>
  <c r="K535" i="11"/>
  <c r="O535" i="11"/>
  <c r="Q535" i="11"/>
  <c r="O536" i="11"/>
  <c r="O537" i="11"/>
  <c r="O539" i="11"/>
  <c r="O540" i="11"/>
  <c r="O541" i="11"/>
  <c r="A542" i="11"/>
  <c r="A543" i="11"/>
  <c r="A544" i="11" s="1"/>
  <c r="O542" i="11"/>
  <c r="O543" i="11"/>
  <c r="O544" i="11"/>
  <c r="O545" i="11"/>
  <c r="O546" i="11"/>
  <c r="A547" i="11"/>
  <c r="A548" i="11" s="1"/>
  <c r="A549" i="11" s="1"/>
  <c r="A550" i="11" s="1"/>
  <c r="O547" i="11"/>
  <c r="O548" i="11"/>
  <c r="O549" i="11"/>
  <c r="O550" i="11"/>
  <c r="O551" i="11"/>
  <c r="O552" i="11"/>
  <c r="A553" i="11"/>
  <c r="O553" i="11"/>
  <c r="A554" i="11"/>
  <c r="O554" i="11"/>
  <c r="O555" i="11"/>
  <c r="O556" i="11"/>
  <c r="O557" i="11"/>
  <c r="J558" i="11"/>
  <c r="K558" i="11"/>
  <c r="O558" i="11"/>
  <c r="Q558" i="11"/>
  <c r="F559" i="11"/>
  <c r="G559" i="11"/>
  <c r="J559" i="11"/>
  <c r="K559" i="11"/>
  <c r="O559" i="11"/>
  <c r="P559" i="11"/>
  <c r="Q559" i="11"/>
  <c r="F560" i="11"/>
  <c r="G560" i="11"/>
  <c r="J560" i="11"/>
  <c r="K560" i="11"/>
  <c r="O560" i="11"/>
  <c r="P560" i="11"/>
  <c r="Q560" i="11"/>
  <c r="O561" i="11"/>
  <c r="O562" i="11"/>
  <c r="O563" i="11"/>
  <c r="O564" i="11"/>
  <c r="O565" i="11"/>
  <c r="O567" i="11"/>
  <c r="O568" i="11"/>
  <c r="O569" i="11"/>
  <c r="O570" i="11"/>
  <c r="A577" i="11"/>
  <c r="A578" i="11" s="1"/>
  <c r="A579" i="11" s="1"/>
  <c r="A580" i="11" s="1"/>
  <c r="A581" i="11" s="1"/>
  <c r="A584" i="11"/>
  <c r="A585" i="11" s="1"/>
  <c r="A586" i="11" s="1"/>
  <c r="A587" i="11" s="1"/>
  <c r="A588" i="11" s="1"/>
  <c r="A591" i="11"/>
  <c r="A592" i="11"/>
  <c r="A593" i="11" s="1"/>
  <c r="A594" i="11" s="1"/>
  <c r="A595" i="11" s="1"/>
  <c r="F613" i="11"/>
  <c r="O613" i="11"/>
  <c r="A615" i="1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F633" i="11"/>
  <c r="O633" i="11"/>
  <c r="F634" i="11"/>
  <c r="G634" i="11"/>
  <c r="J634" i="11"/>
  <c r="K634" i="11"/>
  <c r="O634" i="11"/>
  <c r="Q634" i="11"/>
  <c r="A635" i="11"/>
  <c r="A636" i="11" s="1"/>
  <c r="A637" i="11" s="1"/>
  <c r="A638" i="11" s="1"/>
  <c r="A639" i="11" s="1"/>
  <c r="A640" i="11" s="1"/>
  <c r="F635" i="11"/>
  <c r="G635" i="11"/>
  <c r="J635" i="11"/>
  <c r="K635" i="11"/>
  <c r="O635" i="11"/>
  <c r="Q635" i="11"/>
  <c r="F636" i="11"/>
  <c r="K636" i="11"/>
  <c r="O636" i="11"/>
  <c r="O637" i="11"/>
  <c r="O638" i="11"/>
  <c r="O640" i="11"/>
  <c r="F641" i="11"/>
  <c r="O641" i="11"/>
  <c r="F642" i="11"/>
  <c r="J642" i="11"/>
  <c r="K642" i="11"/>
  <c r="O642" i="11"/>
  <c r="F643" i="11"/>
  <c r="J643" i="11"/>
  <c r="K643" i="11"/>
  <c r="O643" i="11"/>
  <c r="F644" i="11"/>
  <c r="O644" i="11"/>
  <c r="F645" i="11"/>
  <c r="J645" i="11"/>
  <c r="K645" i="11"/>
  <c r="O645" i="11"/>
  <c r="F646" i="11"/>
  <c r="J646" i="11"/>
  <c r="K646" i="11"/>
  <c r="O646" i="11"/>
  <c r="F647" i="11"/>
  <c r="O647" i="11"/>
  <c r="F648" i="11"/>
  <c r="J648" i="11"/>
  <c r="K648" i="11"/>
  <c r="O648" i="11"/>
  <c r="A649" i="11"/>
  <c r="A650" i="11" s="1"/>
  <c r="A651" i="11" s="1"/>
  <c r="A652" i="11" s="1"/>
  <c r="A653" i="11" s="1"/>
  <c r="A654" i="11" s="1"/>
  <c r="A655" i="11" s="1"/>
  <c r="F649" i="11"/>
  <c r="J649" i="11"/>
  <c r="K649" i="11"/>
  <c r="O649" i="11"/>
  <c r="F650" i="11"/>
  <c r="G650" i="11"/>
  <c r="J650" i="11"/>
  <c r="K650" i="11"/>
  <c r="O650" i="11"/>
  <c r="Q650" i="11"/>
  <c r="F651" i="11"/>
  <c r="G651" i="11"/>
  <c r="J651" i="11"/>
  <c r="K651" i="11"/>
  <c r="O651" i="11"/>
  <c r="Q651" i="11"/>
  <c r="F652" i="11"/>
  <c r="G652" i="11"/>
  <c r="J652" i="11"/>
  <c r="K652" i="11"/>
  <c r="O652" i="11"/>
  <c r="Q652" i="11"/>
  <c r="F653" i="11"/>
  <c r="G653" i="11"/>
  <c r="J653" i="11"/>
  <c r="K653" i="11"/>
  <c r="O653" i="11"/>
  <c r="Q653" i="11"/>
  <c r="F654" i="11"/>
  <c r="G654" i="11"/>
  <c r="J654" i="11"/>
  <c r="K654" i="11"/>
  <c r="O654" i="11"/>
  <c r="Q654" i="11"/>
  <c r="Q655" i="11"/>
  <c r="K392" i="11"/>
  <c r="Q392" i="11"/>
  <c r="O392" i="11" l="1"/>
</calcChain>
</file>

<file path=xl/sharedStrings.xml><?xml version="1.0" encoding="utf-8"?>
<sst xmlns="http://schemas.openxmlformats.org/spreadsheetml/2006/main" count="3624" uniqueCount="2004">
  <si>
    <t>Массаж нижней конечности (1 конечность)</t>
  </si>
  <si>
    <t>Массаж лица (лобной,окологлазничной,верхне- и нижнечелюстной области)</t>
  </si>
  <si>
    <t>Массаж головы (лобно-височной и затылочно-теменной облости)</t>
  </si>
  <si>
    <t>Массаж верхнией конечности, наплечья и области лопатки</t>
  </si>
  <si>
    <t>Массаж плечевого сустава (верхней трети плеча,области плечевого сустава и надплечья одноименной стороны)</t>
  </si>
  <si>
    <t>Массаж локтевого сустава (верхней трети предплечья,области локтевого сустава и нижней трети плеча)</t>
  </si>
  <si>
    <t>Массаж лучезапястного сустава (проксимального отдела кисти,области лучезапястного сутава и предплечья)</t>
  </si>
  <si>
    <t>Массаж облатси грудной клетки (области  передней поверхности грудной клетки от передних границ надплечий до реберных дуг и области спины от VII шейного до I поясничного позвонка)</t>
  </si>
  <si>
    <t>Массаж пояснично-кресцовой области (от I поясничного позвонка до нижних ягодичных складок)</t>
  </si>
  <si>
    <t xml:space="preserve"> Сегментарный массаж пояснично-кресцовой области</t>
  </si>
  <si>
    <t>В01.020.001</t>
  </si>
  <si>
    <t>Лечебная физкультура и массаж - первичный прием врача</t>
  </si>
  <si>
    <t>Лечебная физкультура и массаж - - вторичный прием врача</t>
  </si>
  <si>
    <t xml:space="preserve">Рефлексотерапия - первичный прием врача рефлексотерапевта </t>
  </si>
  <si>
    <t>В01.020.002</t>
  </si>
  <si>
    <t>В01.041.001</t>
  </si>
  <si>
    <t>В01.041.002</t>
  </si>
  <si>
    <t xml:space="preserve">Электрофорез лекарственных препаратов </t>
  </si>
  <si>
    <t>Контроль качества медицинской помощи (1 ед.) (цена услуги с НДС, 20%)</t>
  </si>
  <si>
    <t>А15.01.001</t>
  </si>
  <si>
    <t>А06.03.062</t>
  </si>
  <si>
    <t>А05.30.010.001</t>
  </si>
  <si>
    <t>Магниторезонансная томография головного мозга, гипофиза с внутривенным контрастированием</t>
  </si>
  <si>
    <t>А05.30.008.001</t>
  </si>
  <si>
    <t>А05.30.004.001</t>
  </si>
  <si>
    <t>А16.30.006.001</t>
  </si>
  <si>
    <t>А16.30.006.002</t>
  </si>
  <si>
    <t>А16.30.079.002</t>
  </si>
  <si>
    <t>А16.30.079.003</t>
  </si>
  <si>
    <t>А03.20.003</t>
  </si>
  <si>
    <t>А03.20.001</t>
  </si>
  <si>
    <t>А16.20.063.010</t>
  </si>
  <si>
    <t>А16.30.079.001</t>
  </si>
  <si>
    <t>А11.30.024</t>
  </si>
  <si>
    <t>Пункция мягких тканей</t>
  </si>
  <si>
    <t>Дуплексное сканирование транскраниальных артерий и вен (ТКДС)</t>
  </si>
  <si>
    <t>размещение в палате первого уровня с улучшенным лечебно-охранительным режимом (10 к/дн.)</t>
  </si>
  <si>
    <t>размещение в палате второго уровня с улучшенным лечебно-охранительным режимом (10 к/дн.)</t>
  </si>
  <si>
    <t>Медицинские услуги в амбулаторных условиях</t>
  </si>
  <si>
    <t>Медицинские услуги в стационарных условиях</t>
  </si>
  <si>
    <t>размещение в палате третьего уровня с улучшенным лечебно-охранительным режимом (10 к/дн.)</t>
  </si>
  <si>
    <t>F30.001</t>
  </si>
  <si>
    <t>F30.002</t>
  </si>
  <si>
    <t>F30.003</t>
  </si>
  <si>
    <t>F30.004</t>
  </si>
  <si>
    <t>F30.005</t>
  </si>
  <si>
    <t>F30.006</t>
  </si>
  <si>
    <t>Снятие швов конъюктивы век; подконъюктивная иньекция</t>
  </si>
  <si>
    <t>А08.05.003</t>
  </si>
  <si>
    <t>А08.05.004</t>
  </si>
  <si>
    <t>В03.016.002</t>
  </si>
  <si>
    <t>А08.05.007</t>
  </si>
  <si>
    <t>А08.05.008</t>
  </si>
  <si>
    <t>А08.05.005</t>
  </si>
  <si>
    <t>А08.05.006</t>
  </si>
  <si>
    <t>А08.30.020</t>
  </si>
  <si>
    <t>А12.05.015</t>
  </si>
  <si>
    <t>А08.05.002.001</t>
  </si>
  <si>
    <t>А08.05.005.001</t>
  </si>
  <si>
    <t>А12.06.015</t>
  </si>
  <si>
    <t>А08.05.016</t>
  </si>
  <si>
    <t>А09.05.010</t>
  </si>
  <si>
    <t>А09.05.011</t>
  </si>
  <si>
    <t>А23.05.001</t>
  </si>
  <si>
    <t>А09.05.017</t>
  </si>
  <si>
    <t>А09.05.018</t>
  </si>
  <si>
    <t>А09.05.019</t>
  </si>
  <si>
    <t>А09.05.023</t>
  </si>
  <si>
    <t>А09.05.028</t>
  </si>
  <si>
    <t>А09.05.030</t>
  </si>
  <si>
    <t>А09.05.031</t>
  </si>
  <si>
    <t>А09.05.032</t>
  </si>
  <si>
    <t>А09.05.034</t>
  </si>
  <si>
    <t>А09.05.041</t>
  </si>
  <si>
    <t>А09.05.042</t>
  </si>
  <si>
    <t>Оформление дел (оформление документации в приемном покое)</t>
  </si>
  <si>
    <t xml:space="preserve">Подготовка и выдача справок и выписок, в том числе  из архива </t>
  </si>
  <si>
    <t xml:space="preserve">D22.05.02 </t>
  </si>
  <si>
    <t xml:space="preserve">D22.05.07 </t>
  </si>
  <si>
    <t>Работы по организации и проведению стерилизации (стерилизация 1 бикса в центральном стерализационном отделении)</t>
  </si>
  <si>
    <t xml:space="preserve">D17.01.03 </t>
  </si>
  <si>
    <t>Оформление и подготовка выписок из документов (оформление документации для решения гражданских дел)</t>
  </si>
  <si>
    <t xml:space="preserve">D22.02.04 </t>
  </si>
  <si>
    <t>Иммунологические исследования на аппарате LIAISON</t>
  </si>
  <si>
    <t>Раково-эмбрианальный антигер (РЭА, СЕА)</t>
  </si>
  <si>
    <t>Определение антигена СА-15-3 в сыворотке крови</t>
  </si>
  <si>
    <t>Определение антигена СА 19-9 в сыворотке крови</t>
  </si>
  <si>
    <t>Определение антигена СА-125 в сыворотке крови</t>
  </si>
  <si>
    <t>Лечение в нейрохирургическом отделении (без стоимости металлоконструкции)</t>
  </si>
  <si>
    <t>Лечение в неврологическом отделении</t>
  </si>
  <si>
    <t>Лечение в кардиологическом отделении №1</t>
  </si>
  <si>
    <t>Лечение в детском хирургическом отделении (без стоимости металлоконструкции)</t>
  </si>
  <si>
    <t>Лечение в акушерском отделении патологии беременности</t>
  </si>
  <si>
    <t>Лечение в акушерском отделении для беременных и рожениц</t>
  </si>
  <si>
    <t xml:space="preserve">Пребывание в палате с улучшенным лечебно-охранительным режимом в  палате третьего уровня </t>
  </si>
  <si>
    <t xml:space="preserve">Пребывание в палате с улучшенным лечебно-охранительным режимомв  палате второго уровня     </t>
  </si>
  <si>
    <t>Прием, консультация врача-кардиолога первичный</t>
  </si>
  <si>
    <t>Прием, консультация врача-кардиолога повторный</t>
  </si>
  <si>
    <t>Прием, консультация врача-невролога первичный</t>
  </si>
  <si>
    <t>Прием, консультация врача-невролога повторный</t>
  </si>
  <si>
    <t>Прием, консультация врача-эндокринолога первичный</t>
  </si>
  <si>
    <t>А06.26.001</t>
  </si>
  <si>
    <t>А06.16.001</t>
  </si>
  <si>
    <t>А06.03.013</t>
  </si>
  <si>
    <t>А06.03.051</t>
  </si>
  <si>
    <t>А06.04.001</t>
  </si>
  <si>
    <t>А06.03.017</t>
  </si>
  <si>
    <t>А06.04.004</t>
  </si>
  <si>
    <t>А06.03.052</t>
  </si>
  <si>
    <t>А06.03.005</t>
  </si>
  <si>
    <t>А06.03.010</t>
  </si>
  <si>
    <t>А06.03.002</t>
  </si>
  <si>
    <t>А06.03.003</t>
  </si>
  <si>
    <t>А06.08.007</t>
  </si>
  <si>
    <t>А06.25.003</t>
  </si>
  <si>
    <t>А06.03.58</t>
  </si>
  <si>
    <t>А06.09.005</t>
  </si>
  <si>
    <t>А06.30.005</t>
  </si>
  <si>
    <t>Прием, консультация врача-эндокринолога повторный</t>
  </si>
  <si>
    <t>Прием, консультация врача-терапевта первичный</t>
  </si>
  <si>
    <t>Прием,консультация врача-терапевта повторный</t>
  </si>
  <si>
    <t>Прием, консультация врача-инфекциониста  первичный</t>
  </si>
  <si>
    <r>
      <t xml:space="preserve">Гормональные исследования                                                                                                          </t>
    </r>
    <r>
      <rPr>
        <b/>
        <i/>
        <sz val="12"/>
        <color indexed="10"/>
        <rFont val="Times New Roman"/>
        <family val="1"/>
        <charset val="204"/>
      </rPr>
      <t xml:space="preserve"> </t>
    </r>
  </si>
  <si>
    <t>A09.05.060</t>
  </si>
  <si>
    <t>Исследование уровня общего трийодтиронина (Т3) в крови</t>
  </si>
  <si>
    <t xml:space="preserve">Дуплексное сканирование брюшной аорты, подвздошных и общих бедренных артерий                  </t>
  </si>
  <si>
    <t xml:space="preserve">Дуплексное сканирование аорты и подвздошных артерий                                                                 </t>
  </si>
  <si>
    <t xml:space="preserve">УЗДС нижней полой вены и её ветвей                                                                                                                                                                                      </t>
  </si>
  <si>
    <t>Взятие аспирата из полости матки</t>
  </si>
  <si>
    <t>Взятие влагалищного мазка</t>
  </si>
  <si>
    <t>Взятие биопсии шейки матки радиоволновая</t>
  </si>
  <si>
    <t>Взятие соскоба с шейки матки</t>
  </si>
  <si>
    <t xml:space="preserve">Прием, консультация врача-оториноларинголога первичный                                                             </t>
  </si>
  <si>
    <t xml:space="preserve">Прием,консультация врача-оториноларинголога повторный                                                            </t>
  </si>
  <si>
    <t xml:space="preserve">Прием, консультация врача-офтальмолога первичный                                                                     </t>
  </si>
  <si>
    <t xml:space="preserve">Прием, консультация врача-офтальмолога повторный                                                                          </t>
  </si>
  <si>
    <t xml:space="preserve">Прием (осмотр, консультация) врача-нейрохирурга первичный                                                        </t>
  </si>
  <si>
    <t xml:space="preserve">Прием (осмотр, консультация) врача-колопроктолога первичный                                                   </t>
  </si>
  <si>
    <t xml:space="preserve">Прием (осмотр, консультация) врача-травматолога-ортопеда первичный                                          </t>
  </si>
  <si>
    <t xml:space="preserve">Прием (осмотр, консультация) врача-травматолога-ортопеда повторный                                      </t>
  </si>
  <si>
    <t xml:space="preserve">Прием (осмотр, консультация) врача-невролога первичный                                                            </t>
  </si>
  <si>
    <t xml:space="preserve">Прием (осмотр, консультация) врача-эндокринолога первичный                                                   </t>
  </si>
  <si>
    <t xml:space="preserve">Прием (осмотр, консультация) врача-терапевта первичный                                                            </t>
  </si>
  <si>
    <t xml:space="preserve">Прием (осмотр, консультация) врача-инфекциониста первичный                                                    </t>
  </si>
  <si>
    <t xml:space="preserve">Прием (осмотр, консультация) врача-нефролога повторный                                                           </t>
  </si>
  <si>
    <t xml:space="preserve">Прием врача-онколога первичный                                                                                                    </t>
  </si>
  <si>
    <t xml:space="preserve">Прием, консультация врача-уролога первичный                                                                                   </t>
  </si>
  <si>
    <t xml:space="preserve">Прием (осмотр, консультация) врача-хирурга первичный (без стоимости перевязки)                 </t>
  </si>
  <si>
    <t>А06.08.003</t>
  </si>
  <si>
    <t>А06.08.003.001</t>
  </si>
  <si>
    <t>A06.18.001</t>
  </si>
  <si>
    <t>А06.16.001.004</t>
  </si>
  <si>
    <t>D22.02.04.009</t>
  </si>
  <si>
    <t>Рентгенография крестца и копчика в 2-х проекциях</t>
  </si>
  <si>
    <t>Рентгенография одного плечевого сустава, локтевого, лучезапястного, коленного, голеностопного (1 снимок)</t>
  </si>
  <si>
    <t>Рентгеноскопия стоп на плоскостопие</t>
  </si>
  <si>
    <t>Рентгенография поясничного отдела позвоночника (1 проекция)</t>
  </si>
  <si>
    <t>Рентгенография черепа (1 проекция)</t>
  </si>
  <si>
    <t>Рентгенография шейного отдела позвоночника (1 проекция)</t>
  </si>
  <si>
    <t>Рентгенография шейного отдела позвоночника (2 проекции)</t>
  </si>
  <si>
    <t>Ренгенография грудного отдела позвоночника (1 проекция)</t>
  </si>
  <si>
    <t>Рентгенография поясничного отдела позвоночника (2 проекции)</t>
  </si>
  <si>
    <t>Рентгенография черепа (2 проекции)</t>
  </si>
  <si>
    <t>Рентгенография крестца и копчика (1 проекция)</t>
  </si>
  <si>
    <t>Рентгенография 1 плечевого, локтевого, лучезапястного, коленного, голеностопного сустава (2 снимка)</t>
  </si>
  <si>
    <t>головного мозга</t>
  </si>
  <si>
    <t>глазницы</t>
  </si>
  <si>
    <t>придаточных пазух носа</t>
  </si>
  <si>
    <t>височной кости</t>
  </si>
  <si>
    <t>шейного отдела позвоночника</t>
  </si>
  <si>
    <t>посничного отдела позвоночника ( 1 сегмент )</t>
  </si>
  <si>
    <t>посничного отдела позвоночника ( 2 сегмента )</t>
  </si>
  <si>
    <t>посничного отдела позвоночника ( 3 сегмента )</t>
  </si>
  <si>
    <t>грудной полости</t>
  </si>
  <si>
    <t>брюшной полости</t>
  </si>
  <si>
    <t>брюшной полости  со стоимостью контраста</t>
  </si>
  <si>
    <t>почек</t>
  </si>
  <si>
    <t>почек со стоимостью контраста</t>
  </si>
  <si>
    <t>органов малого таза</t>
  </si>
  <si>
    <t>органов малого таза  со стоимостью контраста</t>
  </si>
  <si>
    <t>мягких тканей области шеи</t>
  </si>
  <si>
    <t>дополнительное исследование брюшной полости  при контрастировании</t>
  </si>
  <si>
    <t>дополнительное исследование  головного мозга   при контрастировании</t>
  </si>
  <si>
    <t>дополнительное исследование  почек и надпочечников   при контрастировании</t>
  </si>
  <si>
    <t>Прерывание беременности больших сроков</t>
  </si>
  <si>
    <t>А16.20.037.001</t>
  </si>
  <si>
    <t>А11.20.008</t>
  </si>
  <si>
    <t>Раздельное диагностическое выскабливание полости матки и цервикального канала</t>
  </si>
  <si>
    <t xml:space="preserve">                                                                                         к приказу от 10.07.2015 г. №243-Д</t>
  </si>
  <si>
    <t xml:space="preserve">                                                                                         Приложение №4</t>
  </si>
  <si>
    <t>В04.064.004</t>
  </si>
  <si>
    <t>D 20.02.01</t>
  </si>
  <si>
    <t xml:space="preserve">A08.30.013.001 </t>
  </si>
  <si>
    <t xml:space="preserve">A08.30.034 </t>
  </si>
  <si>
    <t xml:space="preserve">A08.30.034.001 </t>
  </si>
  <si>
    <t xml:space="preserve">A08.30.046 </t>
  </si>
  <si>
    <t>Патолого-анатомическое исследование биопсийного материала</t>
  </si>
  <si>
    <t xml:space="preserve">B01.030.002 </t>
  </si>
  <si>
    <t xml:space="preserve">A16.25.007 </t>
  </si>
  <si>
    <t xml:space="preserve">A03.25.001 </t>
  </si>
  <si>
    <t>А 11.08.004</t>
  </si>
  <si>
    <t>A04.01.001</t>
  </si>
  <si>
    <t>A04.06.002</t>
  </si>
  <si>
    <t>A04.07.002</t>
  </si>
  <si>
    <t>Ультразвуковое исследование слюнных желез</t>
  </si>
  <si>
    <t>A04.28.003</t>
  </si>
  <si>
    <t>Ультразвуковое исследование органов мошонки</t>
  </si>
  <si>
    <t>УЗДС периферических артерий (1 сосудистый бассейн)</t>
  </si>
  <si>
    <t>УЗДС периферических вен (1 сосудистый бассейн)</t>
  </si>
  <si>
    <t>А04.12.003.003</t>
  </si>
  <si>
    <t>УЗИ тонкого и толстого кишечника трансабдоминальное</t>
  </si>
  <si>
    <t>УЗИ мочеточниковых выбросов</t>
  </si>
  <si>
    <t>УЗИ предстательной железы трансабдоминальное</t>
  </si>
  <si>
    <t>107</t>
  </si>
  <si>
    <t>УЗИ надпочечников</t>
  </si>
  <si>
    <t>УЗИ одного сустава конечностей</t>
  </si>
  <si>
    <t>УЗИ языка и дна полости рта</t>
  </si>
  <si>
    <t>УЗИ глаза и глазницы</t>
  </si>
  <si>
    <t>Выдача заключения флюорографического исследования (без снимка)</t>
  </si>
  <si>
    <t>Ультразвуковая фетометрия, оценка органов плода, плацентометрия и оценка околоплодных вод по стандартному протоколу во II триместре беременности</t>
  </si>
  <si>
    <t>Ультразвуковая фетометрия, оценка органов плода, плацентометрия и оценка околоплодных вод по расширенному протоколу во II триместре беременности</t>
  </si>
  <si>
    <t>УЗИ матки и области придатков в III триместре беременности</t>
  </si>
  <si>
    <t>Ультразвуковая фетометрия, оценка органов плода, плацентометрия и оценка околоплодных вод по стандартному протоколу во III триместре беременности</t>
  </si>
  <si>
    <t>Ультразвуковая фетометрия, оценка органов плода, плацентометрия и оценка околоплодных вод по расширенному протоколу в III триместре беременности</t>
  </si>
  <si>
    <t>УЗИ при беременности до 12 недель</t>
  </si>
  <si>
    <t>УЗИ при беременности свыше 12 недель</t>
  </si>
  <si>
    <t xml:space="preserve">УЗИ при гинекологических заболеваниях </t>
  </si>
  <si>
    <t>УЗИ плевры и плевральной полости</t>
  </si>
  <si>
    <t>УЗИ мягких тканей</t>
  </si>
  <si>
    <t>УЗИ придатков вне беременности трансвагинальное или трансректальное</t>
  </si>
  <si>
    <t>УЗИ беременных во II—III триместре на предмет врожденных пороков развития</t>
  </si>
  <si>
    <t xml:space="preserve">УЗИ сердца </t>
  </si>
  <si>
    <t>B01.023.002</t>
  </si>
  <si>
    <t>Прием (осмотр, консультация) врача-невролога повторный</t>
  </si>
  <si>
    <t>B01.058.001</t>
  </si>
  <si>
    <t>B01.058.002</t>
  </si>
  <si>
    <t>Прием (осмотр, консультация) врача-эндокринолога повторный</t>
  </si>
  <si>
    <t>B01.047.001</t>
  </si>
  <si>
    <t>B01.047.002</t>
  </si>
  <si>
    <t>Прием (осмотр, консультация) врача-терапевта повторный</t>
  </si>
  <si>
    <t>B01.014.001</t>
  </si>
  <si>
    <t>B01.014.002</t>
  </si>
  <si>
    <t>Прием (осмотр, консультация) врача-инфекциониста повторный</t>
  </si>
  <si>
    <t>B01.040.001</t>
  </si>
  <si>
    <t>Прием (осмотр, консультация) врача-ревматолога первичный</t>
  </si>
  <si>
    <t>B01.040.002</t>
  </si>
  <si>
    <t>Прием (осмотр, консультация) врача-ревматолога повторный</t>
  </si>
  <si>
    <t>B01.025.001</t>
  </si>
  <si>
    <t>Прием (осмотр, консультация) врача-нефролога первичный</t>
  </si>
  <si>
    <t>B01.025.002</t>
  </si>
  <si>
    <t>B01.057.001</t>
  </si>
  <si>
    <t>B01.057.002</t>
  </si>
  <si>
    <t>B01.043.001</t>
  </si>
  <si>
    <t>Прием (осмотр, консультация) врача - сердечно-сосудистого хирурга первичный</t>
  </si>
  <si>
    <t>B01.043.002</t>
  </si>
  <si>
    <t>Прием (осмотр, консультация) врача - сердечно-сосудистого хирурга повторный</t>
  </si>
  <si>
    <t>A03.19.002</t>
  </si>
  <si>
    <t xml:space="preserve">A06.03.032 </t>
  </si>
  <si>
    <t xml:space="preserve">A06.04.001 </t>
  </si>
  <si>
    <t xml:space="preserve">A06.03.043 </t>
  </si>
  <si>
    <t xml:space="preserve">A06.09.007.001 </t>
  </si>
  <si>
    <t xml:space="preserve">A06.16.001 </t>
  </si>
  <si>
    <t xml:space="preserve">A06.04.003 </t>
  </si>
  <si>
    <t xml:space="preserve">A06.03.053.001 </t>
  </si>
  <si>
    <t xml:space="preserve">A06.03.015 </t>
  </si>
  <si>
    <t xml:space="preserve">A06.03.005 </t>
  </si>
  <si>
    <t xml:space="preserve">A06.03.010 </t>
  </si>
  <si>
    <t xml:space="preserve">A06.03.013 </t>
  </si>
  <si>
    <t>A06.03.017</t>
  </si>
  <si>
    <t>Рентгенография крестца и копчика</t>
  </si>
  <si>
    <t xml:space="preserve">A06.03.043.001 </t>
  </si>
  <si>
    <t xml:space="preserve">A06.03.013.001 </t>
  </si>
  <si>
    <t>A06.03.032 .001</t>
  </si>
  <si>
    <t xml:space="preserve">A06.03.010.001 </t>
  </si>
  <si>
    <t>A06.03.015.001</t>
  </si>
  <si>
    <t>A06.03.005.001</t>
  </si>
  <si>
    <t xml:space="preserve">A06.04.003.001 </t>
  </si>
  <si>
    <t>A06.04.001.001</t>
  </si>
  <si>
    <t>А21.01.004.001</t>
  </si>
  <si>
    <t>А21.01.004.005</t>
  </si>
  <si>
    <t>А21.09.002</t>
  </si>
  <si>
    <t>А21.30.001</t>
  </si>
  <si>
    <t>А21.03.004</t>
  </si>
  <si>
    <t>А21.03.002.005</t>
  </si>
  <si>
    <t>А19.03.003</t>
  </si>
  <si>
    <t>А19.03.001</t>
  </si>
  <si>
    <t>А21.01.003.001</t>
  </si>
  <si>
    <t>Массаж воротниковой области</t>
  </si>
  <si>
    <t>А21.01.004</t>
  </si>
  <si>
    <t>Массаж верхней конечности</t>
  </si>
  <si>
    <t>А.21.01.004.002</t>
  </si>
  <si>
    <t>А.21.01.004.003</t>
  </si>
  <si>
    <t>А.21.01.004.004</t>
  </si>
  <si>
    <t>А.21.01.009</t>
  </si>
  <si>
    <t>А.21.01.009.001</t>
  </si>
  <si>
    <t>Массаж нижней конечности и поясницы</t>
  </si>
  <si>
    <t>А.21.01.009.002</t>
  </si>
  <si>
    <t>Массаж тазобедренного сустава и ягодичной области</t>
  </si>
  <si>
    <t>А.21.01.009.003</t>
  </si>
  <si>
    <t>Массаж коленного сустава</t>
  </si>
  <si>
    <t>А.21.01.009.004</t>
  </si>
  <si>
    <t>Массаж голеностопного сустава</t>
  </si>
  <si>
    <t>А.21.01.009.005</t>
  </si>
  <si>
    <t>В01.040.002</t>
  </si>
  <si>
    <t>В01.025.001</t>
  </si>
  <si>
    <t>В01.025.002</t>
  </si>
  <si>
    <t>В01.057.001</t>
  </si>
  <si>
    <t>Прием, консультация врача-хирурга первичный (с перевязкой)</t>
  </si>
  <si>
    <t>Прием, консультация врача-хирурга первичный (с перевязкой и лечением)</t>
  </si>
  <si>
    <t>В01.057.002</t>
  </si>
  <si>
    <t>D08.057.</t>
  </si>
  <si>
    <t>В01.043.001</t>
  </si>
  <si>
    <t>В01.043.002</t>
  </si>
  <si>
    <t>А06.16.006</t>
  </si>
  <si>
    <t>А06.09.007.001</t>
  </si>
  <si>
    <t>А06.10.003</t>
  </si>
  <si>
    <t>А06.18..001</t>
  </si>
  <si>
    <t>А06.03.025</t>
  </si>
  <si>
    <t>Пребывание в 2-х палате с улучшенным лечебно-озранительным режимом (10 койко-дней)</t>
  </si>
  <si>
    <t>Иссечение линейных рубцов с пластикой местными тканями, удаление липом, атером, др.невусов, базалиом, фибром, гигром</t>
  </si>
  <si>
    <t>Прочие услуги (цена услуги с НДС, 18%)</t>
  </si>
  <si>
    <t>Стерилизация 1 бикса в центральном стерализационном отделении</t>
  </si>
  <si>
    <t>Оформление документации для решения гражданских дел</t>
  </si>
  <si>
    <t>Стоимость эксплуатации телевизионной точки (1 сутки)</t>
  </si>
  <si>
    <t>Осмотр с выдачей справок, направлений</t>
  </si>
  <si>
    <t>Повторная  флюорография ( дубликат )</t>
  </si>
  <si>
    <t>Перевозка пациента на автомобиле ГАЗ-3102 (пассажирский)</t>
  </si>
  <si>
    <t>Эндоскопические исследования</t>
  </si>
  <si>
    <t>А16.21.013.001</t>
  </si>
  <si>
    <t>Обрезание крайней плоти (при тотальной внутривенной анестезии)</t>
  </si>
  <si>
    <t>А16.21.013.002</t>
  </si>
  <si>
    <t>Обрезание крайней плоти (при комбинированном эндотрахеальном наркозе)</t>
  </si>
  <si>
    <t>А16.21.013.003</t>
  </si>
  <si>
    <t>Обрезание крайней плоти (при местной анестезии)</t>
  </si>
  <si>
    <t>Магниторезонансная томография головного мозга</t>
  </si>
  <si>
    <t>Магниторезонансная томография гипофиза</t>
  </si>
  <si>
    <t>Магниторезонансная  томография глазницы</t>
  </si>
  <si>
    <t>Магниторезонансная томография придаточных пазух носа</t>
  </si>
  <si>
    <t>Магниторезонансная томография шейного отдела позвоночника</t>
  </si>
  <si>
    <t>Магниторезонансная томография поясничного отдела позвоночника</t>
  </si>
  <si>
    <t>Инфракрасное облучение</t>
  </si>
  <si>
    <t>Баротерапия</t>
  </si>
  <si>
    <t>Парафино-озокеритолечение</t>
  </si>
  <si>
    <t>Ингаляция</t>
  </si>
  <si>
    <t>Иглорефлексотерапия (1 сеанс)</t>
  </si>
  <si>
    <t>Электроиглорефлексотерапия (1 сеанс)</t>
  </si>
  <si>
    <t>Лазеропунктура</t>
  </si>
  <si>
    <t>Аппликационная рефлексотерапия</t>
  </si>
  <si>
    <t>Поверхностная рефлексотерапия</t>
  </si>
  <si>
    <t>Прижигание полынной сигарой</t>
  </si>
  <si>
    <t>Диадинамотерапия и ДДТ-форез</t>
  </si>
  <si>
    <t>СВЧ-терапия</t>
  </si>
  <si>
    <t>Индуктотерапия</t>
  </si>
  <si>
    <t>Определение биодозы</t>
  </si>
  <si>
    <t>Лазеротерапия</t>
  </si>
  <si>
    <t>КВЧ-терапия - крайневысокочастотная</t>
  </si>
  <si>
    <t>Лечебная гимнастика и массаж</t>
  </si>
  <si>
    <t xml:space="preserve">Вибромассаж </t>
  </si>
  <si>
    <t>Массаж волосистой части головы</t>
  </si>
  <si>
    <t>Массаж лица</t>
  </si>
  <si>
    <t>Массаж шеи</t>
  </si>
  <si>
    <t>А06.30.005.003</t>
  </si>
  <si>
    <t>А06.28.009</t>
  </si>
  <si>
    <t>А06.28.009.001</t>
  </si>
  <si>
    <t>А06.20.002</t>
  </si>
  <si>
    <t>А06.20.002.003</t>
  </si>
  <si>
    <t>сустава</t>
  </si>
  <si>
    <t>А06.04.017</t>
  </si>
  <si>
    <t>А06.08.009</t>
  </si>
  <si>
    <t>В01.030.002</t>
  </si>
  <si>
    <t>А08.030.001</t>
  </si>
  <si>
    <t>В01.38.001</t>
  </si>
  <si>
    <t>D01.038.002.001</t>
  </si>
  <si>
    <t>D01.038.002.002</t>
  </si>
  <si>
    <t>D01.038.002.003</t>
  </si>
  <si>
    <t>D01.038.002.004</t>
  </si>
  <si>
    <t>D01.038.002.005</t>
  </si>
  <si>
    <t>D02.01</t>
  </si>
  <si>
    <t>D02.02</t>
  </si>
  <si>
    <t>D02.03</t>
  </si>
  <si>
    <t>D02.04</t>
  </si>
  <si>
    <t>D02.05</t>
  </si>
  <si>
    <t>D02.06</t>
  </si>
  <si>
    <t>D02.07</t>
  </si>
  <si>
    <t>D02.08</t>
  </si>
  <si>
    <t>D02.09</t>
  </si>
  <si>
    <t>D02.10</t>
  </si>
  <si>
    <t>D02.11</t>
  </si>
  <si>
    <t>D02.12</t>
  </si>
  <si>
    <t>D02.13</t>
  </si>
  <si>
    <t>D02.14</t>
  </si>
  <si>
    <t>D02.15</t>
  </si>
  <si>
    <t>D02.16</t>
  </si>
  <si>
    <t>D02.17</t>
  </si>
  <si>
    <t>А31.16.001</t>
  </si>
  <si>
    <t>А31.16.002</t>
  </si>
  <si>
    <t>А31.16.003</t>
  </si>
  <si>
    <t>А31.16.004</t>
  </si>
  <si>
    <t>А31.16.005</t>
  </si>
  <si>
    <t>А31.16.001.01</t>
  </si>
  <si>
    <t>А31.16.001.02</t>
  </si>
  <si>
    <t>А31.16.001.03</t>
  </si>
  <si>
    <t>А31.16.001.04</t>
  </si>
  <si>
    <t>F01.01</t>
  </si>
  <si>
    <t>Оформление и подготовка выписок из документов (заключения 1 исследования на аппарате компьютерной или магниторезонансной томографии (со снимком) (дубликат))</t>
  </si>
  <si>
    <t>УЗИ матки вне беременности трансабдоминальное</t>
  </si>
  <si>
    <t>УЗИ придатков вне беременности трансабдоминальное</t>
  </si>
  <si>
    <t>УЗИ матки и придатков в I триместре беременности</t>
  </si>
  <si>
    <t>УЗИ плодного яйца и эмбрионов в I триместре беременности</t>
  </si>
  <si>
    <t>УЗИ матки и придатков во II триместре беременности</t>
  </si>
  <si>
    <t>Грыжесечение паховой грыжи с протезированием синтетическим протезом для диц без полиса ОМС</t>
  </si>
  <si>
    <t>Компьютерная томография</t>
  </si>
  <si>
    <t xml:space="preserve">Грыжесечение вентральной грыжи с протезированием синтетическим протезом </t>
  </si>
  <si>
    <t>операция до 2 часов</t>
  </si>
  <si>
    <t>Грыжесечение вентральной грыжи с протезированием синтетическим протезом  для диц без полиса ОМС</t>
  </si>
  <si>
    <t>операция до 2 часов + лечение 10 к/д</t>
  </si>
  <si>
    <t>Хирургическое отделение (отделение заболеваний молочной железы)</t>
  </si>
  <si>
    <t>Подготовка и выдача документации для страховых компаний</t>
  </si>
  <si>
    <t>А05.02.001</t>
  </si>
  <si>
    <t>А17.03.003</t>
  </si>
  <si>
    <t>А22.07.005</t>
  </si>
  <si>
    <t>А17.01.002.02</t>
  </si>
  <si>
    <t>А17.30.017</t>
  </si>
  <si>
    <t>А17.29.002</t>
  </si>
  <si>
    <t>А17.01.007</t>
  </si>
  <si>
    <t>А17.30.019</t>
  </si>
  <si>
    <t>А18.05.019</t>
  </si>
  <si>
    <t>А19.03.004.06</t>
  </si>
  <si>
    <t>А22.30.001</t>
  </si>
  <si>
    <t>А17.30.001</t>
  </si>
  <si>
    <t>А20.01.001</t>
  </si>
  <si>
    <t>А03.055.001</t>
  </si>
  <si>
    <t>А17.01.002.04</t>
  </si>
  <si>
    <t>А17.01.001</t>
  </si>
  <si>
    <t>А17.01.002.03</t>
  </si>
  <si>
    <t>А17.01.002.05</t>
  </si>
  <si>
    <t>А17.01.002.06</t>
  </si>
  <si>
    <t>А17.01.002.07</t>
  </si>
  <si>
    <t>А17.30.003</t>
  </si>
  <si>
    <t>А17.30.017.01</t>
  </si>
  <si>
    <t>А17.07.011</t>
  </si>
  <si>
    <t>А22.13.001.</t>
  </si>
  <si>
    <t>А17.30.017.02</t>
  </si>
  <si>
    <t>А21.01.001.01</t>
  </si>
  <si>
    <t>А21.01.005</t>
  </si>
  <si>
    <t>А21.01.002</t>
  </si>
  <si>
    <t>А21.01.003</t>
  </si>
  <si>
    <t>А21.03.001.17</t>
  </si>
  <si>
    <t>А21.03.002</t>
  </si>
  <si>
    <t>А21.03.002.01</t>
  </si>
  <si>
    <t>А21.03.001.01</t>
  </si>
  <si>
    <t>А21.03.001.02</t>
  </si>
  <si>
    <t>А21.03.001.03</t>
  </si>
  <si>
    <t>А21.03.001.04</t>
  </si>
  <si>
    <t>А21.03.001.15</t>
  </si>
  <si>
    <t>А21.03.001.16</t>
  </si>
  <si>
    <t>А21.30.005</t>
  </si>
  <si>
    <t>А21.03.001.05</t>
  </si>
  <si>
    <t>А21.03.001.06</t>
  </si>
  <si>
    <t>А21.03.001.07</t>
  </si>
  <si>
    <t>Массаж при заболеваниях позвоночника (спина, поясница)</t>
  </si>
  <si>
    <t>Массаж при заболеваниях позвоночника (шейный отдел)</t>
  </si>
  <si>
    <t>Массаж при заболеваниях позвоночника (позвоночник)</t>
  </si>
  <si>
    <t>Массаж при заболеваниях центральной нервной системы (нижние конечности)</t>
  </si>
  <si>
    <t>Массаж при заболеваниях центральной нервной системы (нижние конечности и поясница)</t>
  </si>
  <si>
    <t>Массаж при переломе костей (тазобедреный сустав и ягодицы)</t>
  </si>
  <si>
    <t>Массаж при переломе костей (коленный сустав)</t>
  </si>
  <si>
    <t>Массаж при переломе костей (голеностопный сустав)</t>
  </si>
  <si>
    <t>Массаж при переломе костей (стопа и голень)</t>
  </si>
  <si>
    <t>Массаж при заболеваниях опорно-двигательного аппарата у детей раннего возраста</t>
  </si>
  <si>
    <t>Массаж шейно-грудного отдела позвоночника</t>
  </si>
  <si>
    <t>Лечебная гимнастика. Групповое занятие (20 минут)</t>
  </si>
  <si>
    <t>Лечебная гимнастика. Групповое занятие (40 минут)</t>
  </si>
  <si>
    <t>Индивидуальные занятия ЛФК</t>
  </si>
  <si>
    <t>Активная гимнастика</t>
  </si>
  <si>
    <t>Активно-пассивная гимнастика (для 1 конечности)</t>
  </si>
  <si>
    <t>Пассивная гимнастика (для 1 конечности)</t>
  </si>
  <si>
    <t>Механотерапия</t>
  </si>
  <si>
    <t>Милтининовые тренажеры</t>
  </si>
  <si>
    <t>Велотренажер, настенные тренажеры</t>
  </si>
  <si>
    <t>Настольные тренажеры</t>
  </si>
  <si>
    <t>А19.03.004.04</t>
  </si>
  <si>
    <t>А19.03.004.05</t>
  </si>
  <si>
    <t>А19.03.003.01</t>
  </si>
  <si>
    <t>А19.03.003.02</t>
  </si>
  <si>
    <t>А19.03.003.03</t>
  </si>
  <si>
    <t>В03.016.006</t>
  </si>
  <si>
    <t>А09.28.001.001</t>
  </si>
  <si>
    <t>А09.28.022</t>
  </si>
  <si>
    <t>А09.28.011</t>
  </si>
  <si>
    <t>Обнаружение кетоновых тел в моче</t>
  </si>
  <si>
    <t>Исследование уровня глюкозы в моче</t>
  </si>
  <si>
    <t>А09.28.015</t>
  </si>
  <si>
    <t>А09.28.001</t>
  </si>
  <si>
    <t>А09.28.003</t>
  </si>
  <si>
    <t>А09.19.004</t>
  </si>
  <si>
    <t>А09.19.002</t>
  </si>
  <si>
    <t>А09.19.002.001</t>
  </si>
  <si>
    <t>А09.21.001</t>
  </si>
  <si>
    <t>А09.21.003</t>
  </si>
  <si>
    <t>А08.05.002</t>
  </si>
  <si>
    <t>7.1</t>
  </si>
  <si>
    <t>7.2</t>
  </si>
  <si>
    <t>7.3</t>
  </si>
  <si>
    <t>7.4</t>
  </si>
  <si>
    <t>7.5</t>
  </si>
  <si>
    <t>7.6</t>
  </si>
  <si>
    <t>73</t>
  </si>
  <si>
    <t>452</t>
  </si>
  <si>
    <t>А16.12.059.001</t>
  </si>
  <si>
    <t>F 01.34</t>
  </si>
  <si>
    <t>F 01.35</t>
  </si>
  <si>
    <t>А16.12.059.002</t>
  </si>
  <si>
    <t>F 01.36</t>
  </si>
  <si>
    <t>F 01.37</t>
  </si>
  <si>
    <t>Пребывание в палате с улучшенным лечебно-охранительным режимом (цена услуги с НДС,18%)</t>
  </si>
  <si>
    <t>Пребывание в палате с улучшенным лечебно-охранительным режимом при высокотехнологических операциях (10 койко-дней)</t>
  </si>
  <si>
    <t>размещение в маломестной палате с улучшенным лечебно-охранительным режимом (10 койко-дней)</t>
  </si>
  <si>
    <t>размещение в 2-х местной палате с улучшенным лечебно-охранительным режимом (10 койко-дней)</t>
  </si>
  <si>
    <t>размещение в палате третьего уровня с улучшенным лечебно-охранительным режимом (7 к/дн.)</t>
  </si>
  <si>
    <t>размещение в палате второго уровня с улучшенным лечебно-охранительным режимом (7 к/дн.)</t>
  </si>
  <si>
    <t>размещение в палате первого уровня с улучшенным лечебно-охранительным режимом (7 к/дн.)</t>
  </si>
  <si>
    <t>размещение в в палате «ПолуЛюкс» с улучшенным лечебно-охранительным режимом (7 к/дн.)</t>
  </si>
  <si>
    <t>размещение в палате «Люкс» с улучшенным лечебно-охранительным режимом (7 к/дн.)</t>
  </si>
  <si>
    <t>размещение в в палате «ПолуЛюкс» с улучшенным лечебно-охранительным режимом (10 к/дн.)</t>
  </si>
  <si>
    <t>размещение в палате «Люкс» с улучшенным лечебно-охранительным режимом (10 к/дн.)</t>
  </si>
  <si>
    <t>Биохимические исследования</t>
  </si>
  <si>
    <t>Исследование уровня общего белка в крови</t>
  </si>
  <si>
    <t>Исследование уровня альбумина в крови</t>
  </si>
  <si>
    <t>Исследование для оценки повреждения клеток печени (проба тимоловая)</t>
  </si>
  <si>
    <t>Тотальная внутривенная анестезия до 2 часов</t>
  </si>
  <si>
    <t>Комбинированный эндотрохеальный наркоз до 2,5 часов</t>
  </si>
  <si>
    <t>Исследование уровня мочевины в крови</t>
  </si>
  <si>
    <t>Исследование уровня креатинина в крови</t>
  </si>
  <si>
    <t>Исследование уровня глюкозы в крови</t>
  </si>
  <si>
    <t>Исследование уровня β-липопротеинов (низкой плотности) в крови</t>
  </si>
  <si>
    <t>Исследование уровня холестерина в крови</t>
  </si>
  <si>
    <t>Исследование уровня нейтральных жиров и триглициридов плазмы крови</t>
  </si>
  <si>
    <t>Исследование уровня общего билирубина в крови</t>
  </si>
  <si>
    <t>Исследование уровня железа сыворотки крови</t>
  </si>
  <si>
    <t>Определение кальция сыв.</t>
  </si>
  <si>
    <t>Определение уровня щелочной фосфотазы в крови</t>
  </si>
  <si>
    <t>Исследование уровня мочевой кислоты в крови</t>
  </si>
  <si>
    <t>Исследования функции почек (проба Реберга)</t>
  </si>
  <si>
    <t>Ультразвуковое исследование лимфатических узлов (1 анатомическая зона)</t>
  </si>
  <si>
    <t>Ультразвуковое исследование мягких тканей (1 анатомическая зона)</t>
  </si>
  <si>
    <t>УЗИ мочеполовой системы (почки, надпочечники, мочевой пузырь)</t>
  </si>
  <si>
    <t>УЗИ мошонки, почек</t>
  </si>
  <si>
    <t>УЗИ органов брюшной полости, почки, мочевой пузырь</t>
  </si>
  <si>
    <t>Триплексное сканирование нижней полой вены, подвздошных вен и вен нижних конечностей (Дуплексное)</t>
  </si>
  <si>
    <t>Флюорография грудной клетки (2 проекции)</t>
  </si>
  <si>
    <t>Рентгенография костей бедра или голени (1 проекция)</t>
  </si>
  <si>
    <t>A06.03.017.001</t>
  </si>
  <si>
    <t>Рентгенография тазобедренного сустава (1 проекция)</t>
  </si>
  <si>
    <t>Рентгенография тазобедренного сустава (2 проекции)</t>
  </si>
  <si>
    <t>A06.04.001 .002</t>
  </si>
  <si>
    <t>Рентгенография 1 плечевого сустава, локтевого, лучезапястного, коленного, голеностопного  (1 снимок)</t>
  </si>
  <si>
    <t xml:space="preserve">Магнитно-резонансная томография суставов (1 сустав) </t>
  </si>
  <si>
    <t>Операция классическим способом (до 1 часа)</t>
  </si>
  <si>
    <t>Операция с помощью малоинвазивных технологий (мини-доступом)  (до 30 мин.)</t>
  </si>
  <si>
    <t>Операция с помощью малоинвазивных технологий (мини-доступом)  (до   1 часа)</t>
  </si>
  <si>
    <t>Запись ангиографических исследований на цифровой носитель (DVD-R, CD-R) с диском</t>
  </si>
  <si>
    <t>Оформление и подготовка выписок из документов (заключения одного исследования на аппарате компьютерной или магниторезонансной томографии (без снимка) (дубликат))</t>
  </si>
  <si>
    <t>Оформление и подготовка выписок из документов (запись на CD-R результатов КТ, МРТ) с диском</t>
  </si>
  <si>
    <t>F01.02</t>
  </si>
  <si>
    <t>F01.03</t>
  </si>
  <si>
    <t>F01.04</t>
  </si>
  <si>
    <t>F01.05</t>
  </si>
  <si>
    <t>D02.20</t>
  </si>
  <si>
    <t>D02.19</t>
  </si>
  <si>
    <t>D02.18</t>
  </si>
  <si>
    <t>А16.20.037</t>
  </si>
  <si>
    <t>F01.09</t>
  </si>
  <si>
    <t>F01.07</t>
  </si>
  <si>
    <t>А22.28.001</t>
  </si>
  <si>
    <t>F01.08</t>
  </si>
  <si>
    <t>А16.30.004.001</t>
  </si>
  <si>
    <t>F01.13</t>
  </si>
  <si>
    <t>F01.14</t>
  </si>
  <si>
    <t>F01.15</t>
  </si>
  <si>
    <t>F01.16</t>
  </si>
  <si>
    <t>F01.17</t>
  </si>
  <si>
    <t>А16.30.004.002</t>
  </si>
  <si>
    <t>F01.18</t>
  </si>
  <si>
    <t>F01.19</t>
  </si>
  <si>
    <t>F01.20</t>
  </si>
  <si>
    <t>F01.21</t>
  </si>
  <si>
    <t>F01.22</t>
  </si>
  <si>
    <t>А16.30.004.003</t>
  </si>
  <si>
    <t>F01.23</t>
  </si>
  <si>
    <t>F01.24</t>
  </si>
  <si>
    <t>F01.25</t>
  </si>
  <si>
    <t>F01.26</t>
  </si>
  <si>
    <t>F01.27</t>
  </si>
  <si>
    <t>А16.30.004.004</t>
  </si>
  <si>
    <t>F01.28</t>
  </si>
  <si>
    <t>F01.29</t>
  </si>
  <si>
    <t>F01.30</t>
  </si>
  <si>
    <t>F01.31</t>
  </si>
  <si>
    <t>F01.32</t>
  </si>
  <si>
    <t>А16.20.003</t>
  </si>
  <si>
    <t>А16.20.003.001</t>
  </si>
  <si>
    <t>А16.20.003.002</t>
  </si>
  <si>
    <t>А16.20.003.003</t>
  </si>
  <si>
    <t>А16.20.003.004</t>
  </si>
  <si>
    <t>А16.20.003.005</t>
  </si>
  <si>
    <t>А16.20.003.006</t>
  </si>
  <si>
    <t>F01.33</t>
  </si>
  <si>
    <t>А16.01.010.002</t>
  </si>
  <si>
    <t>А16.26.021.001</t>
  </si>
  <si>
    <t>А16.07.061</t>
  </si>
  <si>
    <t>А16.26.021.002</t>
  </si>
  <si>
    <t>А16.26.025</t>
  </si>
  <si>
    <t>А16.26.021.003</t>
  </si>
  <si>
    <t>А23.01.005</t>
  </si>
  <si>
    <t>А23.01.001</t>
  </si>
  <si>
    <t>А23.01.002</t>
  </si>
  <si>
    <t>А23.01.003</t>
  </si>
  <si>
    <t>А23.01.004</t>
  </si>
  <si>
    <t>А16.07.022</t>
  </si>
  <si>
    <t>А16.25.021</t>
  </si>
  <si>
    <t>А16.07.22.001</t>
  </si>
  <si>
    <t>А16.26.021.004</t>
  </si>
  <si>
    <t>D02.17.001</t>
  </si>
  <si>
    <t>F21.01</t>
  </si>
  <si>
    <t>D16.02</t>
  </si>
  <si>
    <t>D02.18.002</t>
  </si>
  <si>
    <t>D06.09</t>
  </si>
  <si>
    <t>F02.01</t>
  </si>
  <si>
    <t>А05.10.004</t>
  </si>
  <si>
    <t>F03.01</t>
  </si>
  <si>
    <t>F03.02</t>
  </si>
  <si>
    <t>F03.03</t>
  </si>
  <si>
    <t>F03.04</t>
  </si>
  <si>
    <t>F03.05</t>
  </si>
  <si>
    <t>D16.01</t>
  </si>
  <si>
    <t>Магниторезонансная томография головного мозга и глазницы</t>
  </si>
  <si>
    <t>А05.23.009.019</t>
  </si>
  <si>
    <t>Магниторезонансная томография головного мозга придаточных пазух носа</t>
  </si>
  <si>
    <t>операция до 1 часа + лечение 7 койко-дней</t>
  </si>
  <si>
    <t>В01.057.003</t>
  </si>
  <si>
    <t>Прием, консультация врача-пластического хирурга первичный</t>
  </si>
  <si>
    <t>В01.057.004</t>
  </si>
  <si>
    <t>Прием, консультация врача-пластического хирурга повторный</t>
  </si>
  <si>
    <t>А16.01.031.001</t>
  </si>
  <si>
    <t>Иссечение линейных рубцов с пластикой местными тканями</t>
  </si>
  <si>
    <t>А16.01.017</t>
  </si>
  <si>
    <t>Удаление липом, атером, других невусов, базалиом, фибром, гигром</t>
  </si>
  <si>
    <t>А16.26.111</t>
  </si>
  <si>
    <t>А16.01.026</t>
  </si>
  <si>
    <t>Коррекция опущенных бровей</t>
  </si>
  <si>
    <t>Иссечение морщин верхних век (местная анастезия)</t>
  </si>
  <si>
    <t>Устранение морщин нижних век (местная анастезия)</t>
  </si>
  <si>
    <t>А14.01.011</t>
  </si>
  <si>
    <t>Липосакция  области  коленного  сустава (местная анастезия)</t>
  </si>
  <si>
    <t>А.16.01.026</t>
  </si>
  <si>
    <t>Устранение морщин лба (местная анастезия)</t>
  </si>
  <si>
    <t>Устранение морщин верхних и нижних век (местная анастезия)</t>
  </si>
  <si>
    <t>А16.01.031</t>
  </si>
  <si>
    <t>Иссечение татуировок и рубцов с аутодермопластикой (местная анастезия)</t>
  </si>
  <si>
    <t>Подтяжка лица (местная анастезия)</t>
  </si>
  <si>
    <t>А16.01.021</t>
  </si>
  <si>
    <t>Иссечение татуировок и рубцов с аутодермопластикой</t>
  </si>
  <si>
    <t>А16.03.012</t>
  </si>
  <si>
    <t xml:space="preserve">Подтяжка лица </t>
  </si>
  <si>
    <t>А16.20.049.004</t>
  </si>
  <si>
    <t>Протезирование молочных желез (без стоимости имплантов)</t>
  </si>
  <si>
    <t>А16.30.008</t>
  </si>
  <si>
    <t>В01.057.006</t>
  </si>
  <si>
    <t>Ежедневный осмотр врачом-пластическим хирургом с наблюдением и уходом среднего и младшего медицинского персонала в отделении стационара (без стоимости медикаментов)</t>
  </si>
  <si>
    <t>Пластическая хирургия</t>
  </si>
  <si>
    <t>В.А. Шарипова</t>
  </si>
  <si>
    <t>Межрайонный перинатальный центр (цена услуги с НДС, 18%)</t>
  </si>
  <si>
    <t>Повторная  флюорография (дубликат )</t>
  </si>
  <si>
    <t>В04.047.002.001</t>
  </si>
  <si>
    <t>Измерение роста, веса</t>
  </si>
  <si>
    <t>Пребывание в палате с улучшенным лечебно-охранительным режимом в  палате третьего уровня 1 койко-день</t>
  </si>
  <si>
    <t>Пребывание в палате с улучшенным лечебно-охранительным режимомв  палате второго уровня      1 койко-день</t>
  </si>
  <si>
    <t>Пребывание в палате с улучшенным лечебно-охранительным режимом в  палате первого уровня  1 койко-день</t>
  </si>
  <si>
    <t>Просмотр мазка крови для анализа аномалий морфологии эритроцитов, тромбоцитов и лейкоцитов: исследование уровня эритроцитов в крови, исследование уровня тромбоцитов в крови, соотношение лейкоцитов в крови (подсчет формулы крови)</t>
  </si>
  <si>
    <t>80, 70, 100</t>
  </si>
  <si>
    <t>70, 60,90</t>
  </si>
  <si>
    <t>100, 90,120</t>
  </si>
  <si>
    <t>Исследование лихорадки неясного генеза (малярия)</t>
  </si>
  <si>
    <t>Определение времени кровотечения</t>
  </si>
  <si>
    <t>Подсчет ретикулоцитов</t>
  </si>
  <si>
    <t xml:space="preserve">                                                                    "УТВЕРЖДАЮ"</t>
  </si>
  <si>
    <t xml:space="preserve">                                                            Главный врач ГБУЗ РБ КБ №1 г. Стерлитамак</t>
  </si>
  <si>
    <t xml:space="preserve">                                                           д.м.н., профессор_________________ О.С. Попов</t>
  </si>
  <si>
    <t xml:space="preserve">                                                                                                                                       10.07.2015 г.</t>
  </si>
  <si>
    <t>Определение СОЭ, гемоглобина, лейкоцитов</t>
  </si>
  <si>
    <t>Определение протромбинового (тромбопластинового) времени в крови или в плазме</t>
  </si>
  <si>
    <t>Определение антистрептолизина-О</t>
  </si>
  <si>
    <t>Исследование оседания эритроцитов (СОЭ)</t>
  </si>
  <si>
    <t>Хирургия</t>
  </si>
  <si>
    <t>Забор материала для гистологического исследования</t>
  </si>
  <si>
    <t>Осмотр, консультация врача-хирурга первичный (сердечно-сосудистый хирург)</t>
  </si>
  <si>
    <t>Осмотр, консультация врача-хирурга повторный (сердечно-сосудистый хирург)</t>
  </si>
  <si>
    <t>Рентгенологические исследования</t>
  </si>
  <si>
    <t>Исследование рентгенологическое желудка (рентгеноскопия и рентгенография)</t>
  </si>
  <si>
    <t>Исследование рентгенологическое органов грудной клетки (рентгеноскопия и рентгенография) в 2-х проекциях</t>
  </si>
  <si>
    <t>Рентгенография сердца с контрастированием пищевода</t>
  </si>
  <si>
    <t>Исследование рентгенологическое толстой кишки (ирригоскопия) методом двойного контрастирования</t>
  </si>
  <si>
    <t>Рентгенография бедра, голени, плеча, предплечья в 2-х проекциях</t>
  </si>
  <si>
    <t>Томография костей черепа, придаточных пазух носа, турецкого седла, носоглотки, гортани, височных костей, височно-нижечелюстных суставов (в 1-ой проекции)</t>
  </si>
  <si>
    <t>Флюорография грудной клетки</t>
  </si>
  <si>
    <t>Флюорография грудной клетки в 2-х проекциях</t>
  </si>
  <si>
    <t>Повторное описание рентген-снимков простых</t>
  </si>
  <si>
    <t>Повторное описание рентген-снимков сложных</t>
  </si>
  <si>
    <t>Обзорная рентгенография почек с экскреторной урографией (без контраста) по направлению из других ЛПУ</t>
  </si>
  <si>
    <t>Обзорная рентгенорафия почек с экскреторной урографией</t>
  </si>
  <si>
    <t>Рентгенография верхушек лёгких</t>
  </si>
  <si>
    <t>Рентгенография кистей в 1 проекции</t>
  </si>
  <si>
    <t>Рентгенография нижней челюсти в 1 проекции</t>
  </si>
  <si>
    <t>376</t>
  </si>
  <si>
    <t>Рентгенография верхней челюсти в 1 проекции</t>
  </si>
  <si>
    <t>Рентгенография костей бедра или голени в 1 проекции</t>
  </si>
  <si>
    <t>Рентгенография орбит, сосудистых отростков</t>
  </si>
  <si>
    <t>Рентгенография органов грудной клетки (1 проекция)</t>
  </si>
  <si>
    <t>Исследование рентгенологическое пищевода (рентгеноскопия и рентгенография)</t>
  </si>
  <si>
    <t>операция до 2 часов + лечение 10 койко-дней</t>
  </si>
  <si>
    <t>Внутрисуставное введение лекарственных средств (1 сеанс без стоимости медикаментов)</t>
  </si>
  <si>
    <t>1 стадия социальной реабилитации</t>
  </si>
  <si>
    <t>А16.25.021.001</t>
  </si>
  <si>
    <t xml:space="preserve">Устранение лопоухости (1-сторонней) </t>
  </si>
  <si>
    <t>09.01.2018 г.</t>
  </si>
  <si>
    <t>D22.02.04</t>
  </si>
  <si>
    <t>Оформление и подготовка выписок из документов (выписка дубликата справки)</t>
  </si>
  <si>
    <t>А05.10.004.001</t>
  </si>
  <si>
    <t>Расшифровка, описание и интерпретация данных; определение необходимости направления на медицинские услуги</t>
  </si>
  <si>
    <t>Прочие услуги</t>
  </si>
  <si>
    <t>к приказу от 09.01.2018 г. №2-Д/1</t>
  </si>
  <si>
    <t>2 стадия социальной реабилитации</t>
  </si>
  <si>
    <t>74</t>
  </si>
  <si>
    <t>75</t>
  </si>
  <si>
    <t>Тонометрия</t>
  </si>
  <si>
    <t>76</t>
  </si>
  <si>
    <t>Динамометрия</t>
  </si>
  <si>
    <t>77</t>
  </si>
  <si>
    <t>Процедурный кабинет</t>
  </si>
  <si>
    <t>69</t>
  </si>
  <si>
    <t>Подкожное введение лекарств и растворов</t>
  </si>
  <si>
    <t>Внутримышечное введение лекарств</t>
  </si>
  <si>
    <t>Внутривенное введение лекарственных средств</t>
  </si>
  <si>
    <t>Взятие крови из периферической вены</t>
  </si>
  <si>
    <t>Гинекология и онкология</t>
  </si>
  <si>
    <t>Введение внутриматочной спирали</t>
  </si>
  <si>
    <t>Удаление внутриматочной спирали</t>
  </si>
  <si>
    <t>Прием врача-онколога первичный</t>
  </si>
  <si>
    <t>Прием врача-онколога повторный</t>
  </si>
  <si>
    <t>Прием врача-акушер-гинеколога первичный (без пробы Шиллера)</t>
  </si>
  <si>
    <t>78</t>
  </si>
  <si>
    <t>Прием врача-акушер-гинеколога повторный</t>
  </si>
  <si>
    <t>Полипэктомия</t>
  </si>
  <si>
    <t>Удаление остроконечных кондиллом</t>
  </si>
  <si>
    <t>Диагностическая аспирация полости матки</t>
  </si>
  <si>
    <t>А05.10.008.001</t>
  </si>
  <si>
    <t>Холтеровское мониторирование сердечного ритма, ЭКГ</t>
  </si>
  <si>
    <t>А05.10.008.002</t>
  </si>
  <si>
    <t>Холтеровское мониторирование сердечного ритма, ЭКГ+АД</t>
  </si>
  <si>
    <t>ЭКГ с физической нагрузкой</t>
  </si>
  <si>
    <t>ЭКГ с применением лекарственных препаратов</t>
  </si>
  <si>
    <t>Осмотр (консультация) врачом-радиологом первичный</t>
  </si>
  <si>
    <t>В 03.016.014</t>
  </si>
  <si>
    <t>В 03.016.015</t>
  </si>
  <si>
    <t>А09.28.003.002</t>
  </si>
  <si>
    <t>Копрологическое исследование</t>
  </si>
  <si>
    <t>В 03.016.010</t>
  </si>
  <si>
    <t>А12.21.001</t>
  </si>
  <si>
    <t>А12.21.003</t>
  </si>
  <si>
    <t>А09.05.003</t>
  </si>
  <si>
    <t>А12.05.123</t>
  </si>
  <si>
    <t>А12.05.005/А12.05.006</t>
  </si>
  <si>
    <t>А12.05.027</t>
  </si>
  <si>
    <t>А12.05.001</t>
  </si>
  <si>
    <t>А09.05.020</t>
  </si>
  <si>
    <t>А09.05.027</t>
  </si>
  <si>
    <t>Исследование  триглициридов плазмы крови</t>
  </si>
  <si>
    <t>Исследование уровня прямого(конъюгированного) билирубина в крови</t>
  </si>
  <si>
    <t>А09.05.022.001</t>
  </si>
  <si>
    <t>А09.05.004</t>
  </si>
  <si>
    <t>А09.05.130</t>
  </si>
  <si>
    <t>А12.30.014</t>
  </si>
  <si>
    <t>А12.20.001</t>
  </si>
  <si>
    <t>Микроскопическое исследование влагалищных мазков</t>
  </si>
  <si>
    <t>Исследование уровня свободного тироксина (Т4) сыворотки  крови</t>
  </si>
  <si>
    <t>А12.05.039</t>
  </si>
  <si>
    <t>А16.01.037</t>
  </si>
  <si>
    <t>А16.26.111.001</t>
  </si>
  <si>
    <t>А16.26.111.004</t>
  </si>
  <si>
    <t>А16.30.058.001</t>
  </si>
  <si>
    <t>А16.01.023</t>
  </si>
  <si>
    <t>А16.01.034</t>
  </si>
  <si>
    <t>А16.01.026.001</t>
  </si>
  <si>
    <t>А16.20.085</t>
  </si>
  <si>
    <t>А16.20.085.001</t>
  </si>
  <si>
    <t>А16.01.035.002</t>
  </si>
  <si>
    <t>Прием, консультация врача-радиолога повторный - три условные единицы</t>
  </si>
  <si>
    <t>Прием, консультация врача-радиолога повторный - четыре условные единицы</t>
  </si>
  <si>
    <t>Оториноларингологическое</t>
  </si>
  <si>
    <t>Кардиологическое №2</t>
  </si>
  <si>
    <t>Хирургическое челюстно-лицевое (без стоимости металлоконструкции)</t>
  </si>
  <si>
    <t>Кардиологическое №1</t>
  </si>
  <si>
    <t>Наркоз внутривенный до  1 часа</t>
  </si>
  <si>
    <t>Наркоз внутривенный до  1,5 часа</t>
  </si>
  <si>
    <t>Наркоз эндотрахеальный (интубационный) до 30 мин</t>
  </si>
  <si>
    <t>Наркоз эндотрахеальный (интубационный) до  1 часа</t>
  </si>
  <si>
    <t>Наркоз эндотрахеальный (интубационный) до  1,5 часа</t>
  </si>
  <si>
    <t>Наркоз эндотрахеальный (интубационный) до  2 часов</t>
  </si>
  <si>
    <t>Спинальная анестезия (до 1 часа)</t>
  </si>
  <si>
    <t>Наркоз внутривенный до 30 мин.</t>
  </si>
  <si>
    <t>Операция классическим способом (до 30 мин.)</t>
  </si>
  <si>
    <t>Операция классическим способом (до   1 часа)</t>
  </si>
  <si>
    <t>Операция с помощью малоинвазивных технологий(мини-доступом), высокотехная (до 30 мин)</t>
  </si>
  <si>
    <t>Операция с помощью малоинвазивных технологий(мини-доступом), высокотехная (до  1 часа)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</si>
  <si>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</si>
  <si>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</si>
  <si>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</si>
  <si>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</si>
  <si>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</si>
  <si>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</si>
  <si>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</si>
  <si>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</si>
  <si>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</si>
  <si>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операция до 1 часа + лечение 7 к/д</t>
  </si>
  <si>
    <t>Диатермокоагуляция шейки матки</t>
  </si>
  <si>
    <t>Гистеросальпигография (ГСГ)</t>
  </si>
  <si>
    <t>Прием врача-онколога (маммолог) первичный</t>
  </si>
  <si>
    <t>Прием врача-онколога (маммолог) повторный</t>
  </si>
  <si>
    <t>Взятие материала врачом-гинекологом на цитологическое исследование</t>
  </si>
  <si>
    <t>Чрезкожная аспирационная пункционная биопсия</t>
  </si>
  <si>
    <t>Ультразвуковая диагностика</t>
  </si>
  <si>
    <t>УЗИ печени</t>
  </si>
  <si>
    <t>УЗИ желчного пузыря (с определением функций)</t>
  </si>
  <si>
    <t>УЗИ поджелудочной железы</t>
  </si>
  <si>
    <t>УЗИ селезенки</t>
  </si>
  <si>
    <t>УЗИ почек</t>
  </si>
  <si>
    <t>УЗИ мочевого пузыря</t>
  </si>
  <si>
    <t>УЗИ простаты</t>
  </si>
  <si>
    <t>УЗИ мочевого пузыря (с измерением объема остаточной мочи)</t>
  </si>
  <si>
    <t>УЗИ матки и придатков (трансвагинально)</t>
  </si>
  <si>
    <t>В01.028.001</t>
  </si>
  <si>
    <t>В01.028.002</t>
  </si>
  <si>
    <t>В03.028.001</t>
  </si>
  <si>
    <t>А02.26.004</t>
  </si>
  <si>
    <t>А02.26.005</t>
  </si>
  <si>
    <t>А02.26.003</t>
  </si>
  <si>
    <t>А02.26.015</t>
  </si>
  <si>
    <t>А02.26.009</t>
  </si>
  <si>
    <t>А16.26.011</t>
  </si>
  <si>
    <t>А16.26.018</t>
  </si>
  <si>
    <t>А16.26.002</t>
  </si>
  <si>
    <t>А02.26.013</t>
  </si>
  <si>
    <t>А02.26.014</t>
  </si>
  <si>
    <t>А02.26.002</t>
  </si>
  <si>
    <t>Прием, консультация врача-офтальмолога первичный</t>
  </si>
  <si>
    <t>Прием, консультация врача-офтальмолога повторный</t>
  </si>
  <si>
    <t>В01.029.001</t>
  </si>
  <si>
    <t>В01.029.002</t>
  </si>
  <si>
    <t>В01.26.002</t>
  </si>
  <si>
    <t>УЗИ щитовидной железы</t>
  </si>
  <si>
    <t>УЗИ щитовидной железы с определением скорости кровотока</t>
  </si>
  <si>
    <t>УЗИ мошонки (яички, придатки)</t>
  </si>
  <si>
    <t>УЗИ слюнных желез</t>
  </si>
  <si>
    <t>УЗИ области переднего средостения</t>
  </si>
  <si>
    <t>УЗИ моторно-эвакуаторной функции желудка</t>
  </si>
  <si>
    <t>Магниторезонансная томография грудного отдела позвоночника</t>
  </si>
  <si>
    <t>Магниторезонансная томография брюшной полости</t>
  </si>
  <si>
    <t>Магниторезонансная томография почек</t>
  </si>
  <si>
    <t>Магниторезонансная томография органов малого таза</t>
  </si>
  <si>
    <t>Магниторезонансная томография суставов</t>
  </si>
  <si>
    <t>Магниторезонансная томография мягких тканей области шеи</t>
  </si>
  <si>
    <t>Магниторезонансная томография забрюшинного пространства</t>
  </si>
  <si>
    <t>Магниторезонансная томография сосудов головы, артерии, вены</t>
  </si>
  <si>
    <t>А09.28.027</t>
  </si>
  <si>
    <t>Определение альфа-амилазы в моче (диастаза в моче)</t>
  </si>
  <si>
    <t>А09.19.001</t>
  </si>
  <si>
    <t>Исследование кала на скрытую кровь (бензидиновая проба) (реакция Грегерсена)</t>
  </si>
  <si>
    <t>Исследование уровня прямого билирубина в крови</t>
  </si>
  <si>
    <t>А09.05.021.002</t>
  </si>
  <si>
    <t>А09.05.026.002</t>
  </si>
  <si>
    <t>Исследование уровня холестерина низкой плотности в крови</t>
  </si>
  <si>
    <t>А03.19.002</t>
  </si>
  <si>
    <t>Ректороманоскопия</t>
  </si>
  <si>
    <t>- по городу (1 км)</t>
  </si>
  <si>
    <t>- за городом (1 км)</t>
  </si>
  <si>
    <t>Перевозка пациента на автомобиле ГАЗ-310231 (носилочный)</t>
  </si>
  <si>
    <t>Перевозка пациента на автомобиле ГАЗ-2705 (грузопассажирская)</t>
  </si>
  <si>
    <t>Бальзамирование трупа в патологоанатомическом отделении</t>
  </si>
  <si>
    <t>505</t>
  </si>
  <si>
    <t>Бальзамирование трупа с выездом на дом</t>
  </si>
  <si>
    <t>Профилактический осмотр врача-стоматолога</t>
  </si>
  <si>
    <t>760</t>
  </si>
  <si>
    <t>Подготовка трупа к траурному обряду</t>
  </si>
  <si>
    <t>535</t>
  </si>
  <si>
    <t>Хранение трупа в холодильной камере (1 сутки)</t>
  </si>
  <si>
    <t>475</t>
  </si>
  <si>
    <t>Оформление и выдача патологоанатомического заключения по требованию</t>
  </si>
  <si>
    <t>Стационарное лечение  в отделениях стационара (1 койко-день)</t>
  </si>
  <si>
    <t>117</t>
  </si>
  <si>
    <t>231</t>
  </si>
  <si>
    <t>309</t>
  </si>
  <si>
    <t>Прейскурант цен по стационарной помощи</t>
  </si>
  <si>
    <t>Хирургическое</t>
  </si>
  <si>
    <t>Онкологическое</t>
  </si>
  <si>
    <t>Гинекологическое</t>
  </si>
  <si>
    <t>Нефрологическое</t>
  </si>
  <si>
    <t>Ожоговое</t>
  </si>
  <si>
    <t>Сосудистой хирургии</t>
  </si>
  <si>
    <t>Урологическое</t>
  </si>
  <si>
    <t>Травматологическое (без стоимости металлоконструкции)</t>
  </si>
  <si>
    <t>Нейрохирургическое (без стоимости металлоконструкции)</t>
  </si>
  <si>
    <t>Неврологическое</t>
  </si>
  <si>
    <t>Детское хирургическое (без стоимости металлоконструкции)</t>
  </si>
  <si>
    <t>Патология беременных</t>
  </si>
  <si>
    <t>Для беременных и рожениц</t>
  </si>
  <si>
    <t>Операция классическим способом (до 15 мин.)</t>
  </si>
  <si>
    <t>в  палате третьего уровня</t>
  </si>
  <si>
    <t>в  палате второго уровня</t>
  </si>
  <si>
    <t>в  палате первого уровня</t>
  </si>
  <si>
    <t>Прием, консультация врача-ревматолога  первичный</t>
  </si>
  <si>
    <t>головного мозга со стоимостью контраста</t>
  </si>
  <si>
    <t>Рентгенография костей бедра или голени в 2 проекциях</t>
  </si>
  <si>
    <t>11</t>
  </si>
  <si>
    <t>Ректосигмоидоколоноскопия (ФКС)</t>
  </si>
  <si>
    <t>79</t>
  </si>
  <si>
    <t>Исследование уровня эритроцитов в крови</t>
  </si>
  <si>
    <t>Исследование уровня тромбоцитов в крови</t>
  </si>
  <si>
    <t>Соотношение лейкоцитов в крови (подсчет формулы крови)</t>
  </si>
  <si>
    <t>Терапия с использование современных фармакологических технологий</t>
  </si>
  <si>
    <t>506</t>
  </si>
  <si>
    <t>507</t>
  </si>
  <si>
    <t>508</t>
  </si>
  <si>
    <t>509</t>
  </si>
  <si>
    <t>510</t>
  </si>
  <si>
    <t>511</t>
  </si>
  <si>
    <t>"УТВЕРЖДАЮ"</t>
  </si>
  <si>
    <t>Главный врач ГБУЗ РБ КБ №1 г. Стерлитамак</t>
  </si>
  <si>
    <t>А.М. Курбангалеев</t>
  </si>
  <si>
    <t xml:space="preserve">Ультрафиолетовое облучение ротоглотки; кожи </t>
  </si>
  <si>
    <t>УЗИ сердца в В - и М - режимах и режиме импульсноволнового допплера</t>
  </si>
  <si>
    <t>УЗИ сердца в В - и М - режимах, в режиме импульсноволнового и непрерывноволнового допплера</t>
  </si>
  <si>
    <t>УЗИ сердца в В - и М - режимах, в режиме импульсноволнового и цветового допплера</t>
  </si>
  <si>
    <t>УЗИ сердца в В - и М - режимах, в режиме импульсноволнового, цветового и непрерывноволнового допплера</t>
  </si>
  <si>
    <t>УЗИ сердца в В - и М - режимах, в режиме импульсноволнового, цветового, непрерывноволнового и тканевого допплера</t>
  </si>
  <si>
    <t>Допплерография сосудов печени</t>
  </si>
  <si>
    <t>Допплерография сосудов желчного пузыря</t>
  </si>
  <si>
    <t>Допплерография сосудов поджелудочной железы</t>
  </si>
  <si>
    <t>Допплерография сосудов селезенки</t>
  </si>
  <si>
    <t>135</t>
  </si>
  <si>
    <t>Электрофорез лекарственных препаратов при костной патологии,легких,при нарушении микроциркуляции, при заболеваниях желудка и двенадцатиперстной кишки, заболевании кишечника, при заболевании женских, мужских половых органов; при заболевании органов зрения</t>
  </si>
  <si>
    <t>Ультрафиолетовое облучение ротоглотки; кожи 5 мин</t>
  </si>
  <si>
    <t>Ультразвуковое лечение кожи</t>
  </si>
  <si>
    <t>Токи ультравысокой частоты (УВЧ)</t>
  </si>
  <si>
    <t>Электросон</t>
  </si>
  <si>
    <t>Дарсонваль</t>
  </si>
  <si>
    <t>Переменное магнитное поле</t>
  </si>
  <si>
    <t>Внутрисосудистое лазерное облучение крови (ВЛОК)</t>
  </si>
  <si>
    <t>Дыхательная гимнастика по Стрельниковой</t>
  </si>
  <si>
    <t>Исследование неспровоцированных дыхательных объемов и потоков (спирография)в</t>
  </si>
  <si>
    <t>Допплерография периферических вен с функциональными пробами (2 сосудистых басейна) (верхних конечностей)</t>
  </si>
  <si>
    <t xml:space="preserve">Допплерография периферических вен  с функциональными пробами (2 сосудистых басейна) (нижних конечностей) </t>
  </si>
  <si>
    <t>Допплерография сосудов головного мозга экстракраниальное</t>
  </si>
  <si>
    <t>Допплерография брюшной аорты и её ветвей</t>
  </si>
  <si>
    <t>156</t>
  </si>
  <si>
    <t>Допплерография брюшной аорты и ее ветвей с допплерографией периферических артерий</t>
  </si>
  <si>
    <t>Допплерография нижней полой вены и её ветвей</t>
  </si>
  <si>
    <t>УЗИ желчного пузыря и протоков</t>
  </si>
  <si>
    <t>УЗИ одной молочной железы</t>
  </si>
  <si>
    <t>УЗИ малого таза</t>
  </si>
  <si>
    <t>УЗИ полового члена</t>
  </si>
  <si>
    <t>УЗИ забрюшинных лимфатических узлов</t>
  </si>
  <si>
    <t>УЗИ поверхностных лимфоузлов (1 анатомическая зона)</t>
  </si>
  <si>
    <t>УЗИ слюнных желез (2 железы)</t>
  </si>
  <si>
    <t>УЗИ головного мозга</t>
  </si>
  <si>
    <t>284.1</t>
  </si>
  <si>
    <t>А12.05.005.001</t>
  </si>
  <si>
    <t>Определение группы крови с определением резус принадлежностью</t>
  </si>
  <si>
    <t>УЗИ периферических артерий (1 сосудистый бассейн)</t>
  </si>
  <si>
    <t>УЗИ периферических вен (1 сосудистый бассейн)</t>
  </si>
  <si>
    <t>УЗИ брюшной аорты и её ветвей</t>
  </si>
  <si>
    <t>УЗИ нижней полой вены и её ветвей</t>
  </si>
  <si>
    <t>УЗИ мочеполовой системы (почки + надпочечники + мочевой пузырь)</t>
  </si>
  <si>
    <t>Оформление документации в приемном покое</t>
  </si>
  <si>
    <t>Гинекологическое отделение</t>
  </si>
  <si>
    <t>Прерывание беременности ( по медицинским показаниям)</t>
  </si>
  <si>
    <t>Пребывание в палате с улучшенным лечебно-охранительным режимом при прерывании беременности больших сроков</t>
  </si>
  <si>
    <t>Гистеросальпингография (ГСГ)</t>
  </si>
  <si>
    <t>Пребывание в палате с улучшенным лечебно-охранительным режимом при диагностическом выскабливании</t>
  </si>
  <si>
    <t>Прерывание беременности (для лиц без полиса ОМС)</t>
  </si>
  <si>
    <t>Урологическое отделение</t>
  </si>
  <si>
    <t>Процедура дистанционной литотрипсии ( ДЛТ )</t>
  </si>
  <si>
    <t>Эндоскопическая диссекция вен со склеротерапией:</t>
  </si>
  <si>
    <t>операция 2,5 часа (малоинвазивные технологии)</t>
  </si>
  <si>
    <t>Пребывание в маломестной палате с улучшенным лечебно-озранительным режимом (10 койко-дней)</t>
  </si>
  <si>
    <t>Цена                                                       услуги, руб.</t>
  </si>
  <si>
    <t>А11.12.003</t>
  </si>
  <si>
    <t>А11.12.003.002</t>
  </si>
  <si>
    <t>А11.12.003.003</t>
  </si>
  <si>
    <t>А11.12.003.004</t>
  </si>
  <si>
    <t>В01.047.001</t>
  </si>
  <si>
    <t>В05.023.01</t>
  </si>
  <si>
    <t>В05.023.02</t>
  </si>
  <si>
    <t>А02.12.002</t>
  </si>
  <si>
    <t>А02.12.001</t>
  </si>
  <si>
    <t>А11.01.002</t>
  </si>
  <si>
    <t>А11.02.002</t>
  </si>
  <si>
    <t>А11.12.009</t>
  </si>
  <si>
    <t>А11.20.014</t>
  </si>
  <si>
    <t>А11.20.015</t>
  </si>
  <si>
    <t>В01.027.001</t>
  </si>
  <si>
    <t>В01.027.002</t>
  </si>
  <si>
    <t>В01.001.001</t>
  </si>
  <si>
    <t>В01.001.002</t>
  </si>
  <si>
    <t>А16.20.059.001</t>
  </si>
  <si>
    <t>А16.20.059.002</t>
  </si>
  <si>
    <t>А11.20.037</t>
  </si>
  <si>
    <t>А16.20.036.001</t>
  </si>
  <si>
    <t>А03.20.003.002</t>
  </si>
  <si>
    <t>А11.20.005</t>
  </si>
  <si>
    <t>А11.20.007</t>
  </si>
  <si>
    <t>А04.14.001</t>
  </si>
  <si>
    <t>А04.14.002</t>
  </si>
  <si>
    <t>А04.15.001</t>
  </si>
  <si>
    <t>А04.06.001</t>
  </si>
  <si>
    <t>А04.06.002</t>
  </si>
  <si>
    <t>А04.28.002.001</t>
  </si>
  <si>
    <t>А04.28.003</t>
  </si>
  <si>
    <t>А04.21.001</t>
  </si>
  <si>
    <t>А04.21.002</t>
  </si>
  <si>
    <t>А04.28.002.003</t>
  </si>
  <si>
    <t>А04.20.001.001</t>
  </si>
  <si>
    <t>А04.22.001</t>
  </si>
  <si>
    <t>УЗИ лимфоузлов (одна анатомическая зона)</t>
  </si>
  <si>
    <t>А04.07.002</t>
  </si>
  <si>
    <t>А04.11.001</t>
  </si>
  <si>
    <t>А04.16.001</t>
  </si>
  <si>
    <t>А04.18.001</t>
  </si>
  <si>
    <t>А04.18.002</t>
  </si>
  <si>
    <t>А04.04.001</t>
  </si>
  <si>
    <t>А04.07.004     А04.07.003</t>
  </si>
  <si>
    <t>А04.26.001</t>
  </si>
  <si>
    <t>В03.015.005</t>
  </si>
  <si>
    <t>В03.015.001</t>
  </si>
  <si>
    <t>В03.015.002</t>
  </si>
  <si>
    <t>А04.09.001</t>
  </si>
  <si>
    <t>А04.20.001</t>
  </si>
  <si>
    <t>А04.01.001</t>
  </si>
  <si>
    <t>Допплерометрия при беременности (одного сосуд. бассейна)</t>
  </si>
  <si>
    <t>А04.30.001</t>
  </si>
  <si>
    <t>А04.30.002</t>
  </si>
  <si>
    <t>А04.10.002</t>
  </si>
  <si>
    <t>А04.12.012</t>
  </si>
  <si>
    <t>А04.12.014</t>
  </si>
  <si>
    <t>А04.12.011</t>
  </si>
  <si>
    <t>А04.12.013</t>
  </si>
  <si>
    <t>А04.12.001.002</t>
  </si>
  <si>
    <t>А04.12.008</t>
  </si>
  <si>
    <t>А04.12.001</t>
  </si>
  <si>
    <t>А04.26.006</t>
  </si>
  <si>
    <t>А04.12.018</t>
  </si>
  <si>
    <t>А04.12.001.001</t>
  </si>
  <si>
    <t>А04.12.002</t>
  </si>
  <si>
    <t>А04.12.003</t>
  </si>
  <si>
    <t>А04.12.004</t>
  </si>
  <si>
    <t>А04.12.002.001</t>
  </si>
  <si>
    <t>А04.20.002</t>
  </si>
  <si>
    <t>А04.20</t>
  </si>
  <si>
    <t>А04.23.001.001</t>
  </si>
  <si>
    <t>А04.12.013.002</t>
  </si>
  <si>
    <t>А04.12.013.001</t>
  </si>
  <si>
    <t>А04.21.001.001</t>
  </si>
  <si>
    <t>А11.21.005.001</t>
  </si>
  <si>
    <t>А04.28.002</t>
  </si>
  <si>
    <t>В01.054.001</t>
  </si>
  <si>
    <t>В01.054.002</t>
  </si>
  <si>
    <t>А05.02.001.003</t>
  </si>
  <si>
    <t>НДС 20%,  руб.</t>
  </si>
  <si>
    <t>А12.05.027.001</t>
  </si>
  <si>
    <t>Активированное частичное тромбопластиновое время (АЧТВ)</t>
  </si>
  <si>
    <t>Определение международного нормализированного отношения (МНО)</t>
  </si>
  <si>
    <t>В01.003.004.006.001</t>
  </si>
  <si>
    <t xml:space="preserve">D03.02.02.05.001.001 </t>
  </si>
  <si>
    <t>D03.02.02.05.002.001</t>
  </si>
  <si>
    <t>D03.02.02.05.003.001</t>
  </si>
  <si>
    <t>А04.12.015.001</t>
  </si>
  <si>
    <t>Массаж при заболеваниях опорно-двигательного аппарата у детей раннего возраста 3 ед.</t>
  </si>
  <si>
    <t>Лабораторные исследования</t>
  </si>
  <si>
    <t>Исследование мочи</t>
  </si>
  <si>
    <t>Общий анализ мочи</t>
  </si>
  <si>
    <t>Подсчет количества форменных элементов методом Нечипоренко</t>
  </si>
  <si>
    <t>Определение концентрационной способности почек по Зимницкому</t>
  </si>
  <si>
    <t>Лейкоформула мочи</t>
  </si>
  <si>
    <t>Определение белка в моче (суточный)</t>
  </si>
  <si>
    <t>Исследование кала</t>
  </si>
  <si>
    <t>Исследование кала на остатки пищи: исследование физических свойств, исследование концентрации водородных ионов в кале (рН), исследование белка в кале</t>
  </si>
  <si>
    <t>Исследование кала на гельминты и простейшие</t>
  </si>
  <si>
    <t>Обнаружение яиц гельминтов</t>
  </si>
  <si>
    <t>Исследование отделяемого мочеполовых органов</t>
  </si>
  <si>
    <t>Массаж стопы и голени</t>
  </si>
  <si>
    <t>A16.20.037</t>
  </si>
  <si>
    <t>A11.20.008</t>
  </si>
  <si>
    <t xml:space="preserve">A03.28.001 </t>
  </si>
  <si>
    <t>А11.20.003</t>
  </si>
  <si>
    <t>А11.20.025</t>
  </si>
  <si>
    <t>А11.20.011.001</t>
  </si>
  <si>
    <t>Определение протромбинового (тромбопластинового) времени в крови или в плазме (ПТВ)</t>
  </si>
  <si>
    <t xml:space="preserve">B03.016.008 </t>
  </si>
  <si>
    <t xml:space="preserve">A12.06.045 </t>
  </si>
  <si>
    <t xml:space="preserve">A09.05.231 </t>
  </si>
  <si>
    <t xml:space="preserve">A08.01.002 </t>
  </si>
  <si>
    <t>Регистрация ЭКГ (Расшифровка, описание и интерпритация ЭКГ)</t>
  </si>
  <si>
    <t>Подкожное введение лекарств и растворов (без стоимости медикаментов)</t>
  </si>
  <si>
    <t>Внутримышечное введение лекарств (без стоимости медикаментов)</t>
  </si>
  <si>
    <t>Внутривенное введение лекарственных средств (без стоимости медикаментов)</t>
  </si>
  <si>
    <t>Прием врача-акушер-гинеколога повторный (без пробы Шиллера)</t>
  </si>
  <si>
    <t xml:space="preserve">D03.10.01 </t>
  </si>
  <si>
    <t>Организация забора тканей  (забор материала для гистологического исследования)</t>
  </si>
  <si>
    <t xml:space="preserve">D 10.01.06 </t>
  </si>
  <si>
    <t xml:space="preserve">A06.09.006.002 </t>
  </si>
  <si>
    <t xml:space="preserve">A06.09.006.001 </t>
  </si>
  <si>
    <t xml:space="preserve">A06.09.006.003 </t>
  </si>
  <si>
    <t>A06.30.002.001</t>
  </si>
  <si>
    <t>A06.30.002.002</t>
  </si>
  <si>
    <t>Компьютерная томография позвоночника (3 сегмента)</t>
  </si>
  <si>
    <t>A05.03.002 .001</t>
  </si>
  <si>
    <t>A05.03.002 .002</t>
  </si>
  <si>
    <t>A05.03.002 .003</t>
  </si>
  <si>
    <t>Кожная пластика для закрытия раны (косметический шов длиной до 10 см)</t>
  </si>
  <si>
    <t>Кожная пластика для закрытия раны (косметический шов длиной до 20 см)</t>
  </si>
  <si>
    <t>Кожная пластика для закрытия раны (косметический шов длиной до 30 см)</t>
  </si>
  <si>
    <t>Кожная пластика для закрытия раны (косметический шов длиной до 40 см)</t>
  </si>
  <si>
    <t>А16.01.010.001</t>
  </si>
  <si>
    <t>А16.01.010.003</t>
  </si>
  <si>
    <t>А16.01.010.004</t>
  </si>
  <si>
    <t xml:space="preserve">D03.02.02.05.001 </t>
  </si>
  <si>
    <t>D03.02.02.05.002</t>
  </si>
  <si>
    <t>D03.02.02.05.003</t>
  </si>
  <si>
    <t>D03.02.02.05.004</t>
  </si>
  <si>
    <t>D03.02.02.05.005</t>
  </si>
  <si>
    <t>Массаж при заболеваниях периферической нервной системы (воротничковая зона)</t>
  </si>
  <si>
    <t>Массаж при заболеваниях позвоночника (верхние конечности)</t>
  </si>
  <si>
    <t>Массаж при заболеваниях позвоночника (верхние конечности, наплечье, лопатки)</t>
  </si>
  <si>
    <t>Массаж при переломе костей (плечевой сустав)</t>
  </si>
  <si>
    <t>Массаж при переломе костей (локтевой сустав)</t>
  </si>
  <si>
    <t>Массаж при переломе костей (лучезапястный сустав)</t>
  </si>
  <si>
    <t>Массаж кистей</t>
  </si>
  <si>
    <t xml:space="preserve">Массаж кисти и предплечья </t>
  </si>
  <si>
    <t>Массаж при хронических неспецифических заболеваниях легких (грудная клетка)</t>
  </si>
  <si>
    <t>Массаж при заболеваниях позвоночника (спина)</t>
  </si>
  <si>
    <t>Массаж мышц передней брюшной стенки</t>
  </si>
  <si>
    <t>Массаж при заболеваниях позвоночника (поясничнокресцовая область)</t>
  </si>
  <si>
    <t>Массаж при заболеваниях позвоночника (поясничнокресцовая область) сегментарный</t>
  </si>
  <si>
    <t>Грыжесечение паховой грыжи с протезированием синтетическим протезом (без стоимости синтетического протеза)</t>
  </si>
  <si>
    <t>Эндоскопическая диссекция вен со склеротерапией для лиц без полиса ОМС (мини доступом)</t>
  </si>
  <si>
    <t>операция до 2,5 часов (малоинвазивные технологии)</t>
  </si>
  <si>
    <t xml:space="preserve">Грыжесечение паховой грыжи с протезированием синтетическим протезом </t>
  </si>
  <si>
    <t>операция до 1 часа</t>
  </si>
  <si>
    <t>Медицинский осмотр врача-терапевта с оформлением заключения медицинской комиссии</t>
  </si>
  <si>
    <t>Внутриносовые блокады</t>
  </si>
  <si>
    <t>Лекарственная терапия при заболеваниях верхних дыхательных путей (гортань)</t>
  </si>
  <si>
    <t>Ревизия барабанной полости</t>
  </si>
  <si>
    <t>В04.30.001</t>
  </si>
  <si>
    <t>Промывание лагун небных миндалин</t>
  </si>
  <si>
    <t>Удаление ушной серы</t>
  </si>
  <si>
    <t>Вестибулометрия</t>
  </si>
  <si>
    <t>Пункция верхнечелюстной пазухи</t>
  </si>
  <si>
    <t>Объективная аудиометрия</t>
  </si>
  <si>
    <t>Офтальмология</t>
  </si>
  <si>
    <t>Визометрия (исследование остроты зрения без коррекции)</t>
  </si>
  <si>
    <t>Офтальмоскопия (осмотр глазного дна)</t>
  </si>
  <si>
    <t>А11.28.007</t>
  </si>
  <si>
    <t>А11.28.008</t>
  </si>
  <si>
    <t>А11.28.001</t>
  </si>
  <si>
    <t>А02.28.001</t>
  </si>
  <si>
    <t>Прием, консультация врача-уролога первичный</t>
  </si>
  <si>
    <t>Прием консультация врача-уролога повторный</t>
  </si>
  <si>
    <t>В01.053.001</t>
  </si>
  <si>
    <t>В01.053.002</t>
  </si>
  <si>
    <t>В01.28.001</t>
  </si>
  <si>
    <t>В03.28.001</t>
  </si>
  <si>
    <t>В02.28.001</t>
  </si>
  <si>
    <t>А05.10.002</t>
  </si>
  <si>
    <t>А05.10.003</t>
  </si>
  <si>
    <t>А12.10.002</t>
  </si>
  <si>
    <t>А12.10.001</t>
  </si>
  <si>
    <t>А12.09.001</t>
  </si>
  <si>
    <t>А05.23.001</t>
  </si>
  <si>
    <t>А05.23.002</t>
  </si>
  <si>
    <t>А03.16.001</t>
  </si>
  <si>
    <t>А03.18.002</t>
  </si>
  <si>
    <t>А03.09.001</t>
  </si>
  <si>
    <t>А05.10.008</t>
  </si>
  <si>
    <t>А03.18.001</t>
  </si>
  <si>
    <t>А08.16.004</t>
  </si>
  <si>
    <t>А16.16.041.002</t>
  </si>
  <si>
    <t>А16.16.041.001</t>
  </si>
  <si>
    <t>Биопсия пищевода, желудка, 12-ти перстной кишки с помощью эндоскопии</t>
  </si>
  <si>
    <t>В01.047.002</t>
  </si>
  <si>
    <t>А11.12.003.001</t>
  </si>
  <si>
    <t>Тонометрия глаза</t>
  </si>
  <si>
    <t>Исследование цветоощущения по полихроматическим таблицам</t>
  </si>
  <si>
    <t>Периметрия</t>
  </si>
  <si>
    <t>Промывание слезных путей, роговицы</t>
  </si>
  <si>
    <t>Эпиляция ресниц</t>
  </si>
  <si>
    <t>Удаление кальцификатов</t>
  </si>
  <si>
    <t>Парабульбарная инъекция</t>
  </si>
  <si>
    <t>Проверка остроты зрения и подбор простых очков</t>
  </si>
  <si>
    <t>Проверка остроты зрения и подбор сложных очков</t>
  </si>
  <si>
    <t>Исследование поля зрения</t>
  </si>
  <si>
    <t>Скиаскопия</t>
  </si>
  <si>
    <t>Проверка аккомодации</t>
  </si>
  <si>
    <t>Снятие роговичного шва</t>
  </si>
  <si>
    <t>Тонография</t>
  </si>
  <si>
    <t>Урология</t>
  </si>
  <si>
    <t>Инстиляция уретры</t>
  </si>
  <si>
    <t>Инстиляция мочевого пузыря</t>
  </si>
  <si>
    <t>Массаж предстательной железы (1 сеанс)</t>
  </si>
  <si>
    <t>В01.003.004.009.005</t>
  </si>
  <si>
    <t>В01.003.004.010.005</t>
  </si>
  <si>
    <t>А06.30.007</t>
  </si>
  <si>
    <t>А06.30.007.002</t>
  </si>
  <si>
    <t>А05.23.009</t>
  </si>
  <si>
    <t>А05.26.008</t>
  </si>
  <si>
    <t>А05.28.002</t>
  </si>
  <si>
    <t>А05.30.004</t>
  </si>
  <si>
    <t>А05.30.005</t>
  </si>
  <si>
    <t>А05.30.007</t>
  </si>
  <si>
    <t>А06.01.003</t>
  </si>
  <si>
    <t>Бужирование уретры</t>
  </si>
  <si>
    <t>Взятие мазка уретры</t>
  </si>
  <si>
    <t>Взятие сока простаты</t>
  </si>
  <si>
    <t>Цистоскопия</t>
  </si>
  <si>
    <t>Функциональная диагностика</t>
  </si>
  <si>
    <t>Регистрация электрокардиограммы</t>
  </si>
  <si>
    <t>Электрокардиография с применением медикаментов</t>
  </si>
  <si>
    <t>Электрокардиография с физическими упражнениями</t>
  </si>
  <si>
    <t>Исследование неспровоцированных дыхательных объемов и потоков (спирография)</t>
  </si>
  <si>
    <t>Электроэнцефалография</t>
  </si>
  <si>
    <t>Фиброэзофагогастродуоденоскопия</t>
  </si>
  <si>
    <t>Колоноскопическая полипэктомия</t>
  </si>
  <si>
    <t>Бронхоскопия (диагностическая)</t>
  </si>
  <si>
    <t>Суточное ЭКГ и АД холтеровское мониторирование</t>
  </si>
  <si>
    <t>Реоэнцефалография (фоновая запись, с поворотом головы налево и направо)</t>
  </si>
  <si>
    <t>Суточное мониторирование ЭКГ по Холтеру</t>
  </si>
  <si>
    <t>Тест на обсеменённость бактериями гелекобактер</t>
  </si>
  <si>
    <t>Дневной стационар</t>
  </si>
  <si>
    <t>65</t>
  </si>
  <si>
    <t>66</t>
  </si>
  <si>
    <t>67</t>
  </si>
  <si>
    <t>68</t>
  </si>
  <si>
    <t>Флюорография грудной клетки диагностическая на передвижной установке (в 2-х проекциях)</t>
  </si>
  <si>
    <t>D16.3</t>
  </si>
  <si>
    <t>Компьютерная томография головного мозга</t>
  </si>
  <si>
    <t xml:space="preserve">A09.05.130 </t>
  </si>
  <si>
    <t xml:space="preserve">Исследование уровня простатспецифического антигена в крови </t>
  </si>
  <si>
    <t>A12.06.045</t>
  </si>
  <si>
    <t>Исследование антител к тиреопероксидазе в крови</t>
  </si>
  <si>
    <t xml:space="preserve">A09.05.202 </t>
  </si>
  <si>
    <t xml:space="preserve">Исследование уровня антигена аденогенных раков Ca 125 в крови </t>
  </si>
  <si>
    <t>Прием, консультация врача-инфекциониста  повторный</t>
  </si>
  <si>
    <t>Прием, консультация врача-ревматолога  повторный</t>
  </si>
  <si>
    <t>Прием, консультация врача-нефролога первичный</t>
  </si>
  <si>
    <t>Прием, консультация врача-нефролога повторный</t>
  </si>
  <si>
    <t>Фиброэзофагогастродуоденоскопия (ФГС)</t>
  </si>
  <si>
    <t>Бронхоскопия диагностическая (ФБС)</t>
  </si>
  <si>
    <t xml:space="preserve">Гинекология </t>
  </si>
  <si>
    <t>УЗИ печени и желчного пузыря</t>
  </si>
  <si>
    <t>УЗИ предстательной железы трансректальное (ТРУЗИ)</t>
  </si>
  <si>
    <t>Активная гимнастика (индивидуальное занятие)</t>
  </si>
  <si>
    <t>Активно-пассивная гимнастика для 1 конечности (индивидуальное занятие)</t>
  </si>
  <si>
    <t>Пассивная гимнастика для 1 конечности (индивидуальное занятие)</t>
  </si>
  <si>
    <t>Определение протромбинового индекса (ПТИ)</t>
  </si>
  <si>
    <t xml:space="preserve">Исследование уровня аспарат-трансаминазы в крови (АСТ)                                                                                                </t>
  </si>
  <si>
    <t>Исследование уровня аланин-трансаминазы в крови (АЛТ)</t>
  </si>
  <si>
    <t>Исследование "ревматоидных факторов" (РФ)</t>
  </si>
  <si>
    <t>Исследование уровня холестерина низкой плотности в крови (ХЛНП)</t>
  </si>
  <si>
    <t>Определение холестерина ЛВП (ХЛВП)</t>
  </si>
  <si>
    <t>Наложение повязки при нарушении целостности кожных покровов (перевязка)</t>
  </si>
  <si>
    <t>Пребывание в палате с улучшенным лечебно-охранительным режимомв  палате второго уровня  1 койко-день</t>
  </si>
  <si>
    <t>Прочие услуги (цена услуги с НДС, 20 %)</t>
  </si>
  <si>
    <t>Исследование уровня С-реактивного белка в крови (СРБ)</t>
  </si>
  <si>
    <t>Исследование уровня простатспецифического антигена в крови (ПСА)</t>
  </si>
  <si>
    <t>Исследование антител к тиреопероксидазе в крови (АТПО)</t>
  </si>
  <si>
    <t xml:space="preserve">A16.14.009.001 </t>
  </si>
  <si>
    <t>Полипэктомия пищевода, желудка, 12-ти перстной кишки с помощью эндоскопии</t>
  </si>
  <si>
    <t>Межрайонный перинатальный центр (цена услуги с НДС, 20%)</t>
  </si>
  <si>
    <t>D22.02.04.007</t>
  </si>
  <si>
    <t>D22.02.04.008</t>
  </si>
  <si>
    <t>Допплерография  сосудов головного мозга транскраниальное и экстракраниальное (УЗДС МАГ и ТКДС)</t>
  </si>
  <si>
    <t>Ультразвуковая доплерография сосудов (артерий или вен) нижних конечностей</t>
  </si>
  <si>
    <t>Ультразвуковая доплерография сосудов (артерий или вен) верхних конечностей</t>
  </si>
  <si>
    <t>УЗИ дуплексное сканирование экстракраниальных отделов брахиоцефальных артерий (УЗДС МАГ)</t>
  </si>
  <si>
    <t xml:space="preserve">B01.057.005 </t>
  </si>
  <si>
    <t xml:space="preserve">B01.053.006 </t>
  </si>
  <si>
    <t xml:space="preserve">B01.010.003 </t>
  </si>
  <si>
    <t xml:space="preserve">B01.023.003 </t>
  </si>
  <si>
    <t xml:space="preserve">B01.024.003 </t>
  </si>
  <si>
    <t xml:space="preserve">B01.025.003 </t>
  </si>
  <si>
    <t xml:space="preserve">B01.027.003 </t>
  </si>
  <si>
    <t xml:space="preserve">B01.028.003 </t>
  </si>
  <si>
    <t xml:space="preserve">B01.043.005 </t>
  </si>
  <si>
    <t xml:space="preserve">B01.050.003 </t>
  </si>
  <si>
    <t xml:space="preserve">B01.068.003 </t>
  </si>
  <si>
    <t xml:space="preserve">B01.001.007 </t>
  </si>
  <si>
    <t xml:space="preserve">B01.001.008 </t>
  </si>
  <si>
    <t>B01.001.008.001</t>
  </si>
  <si>
    <t xml:space="preserve">A04.30.001 </t>
  </si>
  <si>
    <t xml:space="preserve">B01.050.003.001 </t>
  </si>
  <si>
    <t>А12.05.119</t>
  </si>
  <si>
    <t>А12.05.118</t>
  </si>
  <si>
    <t>А12.05.120</t>
  </si>
  <si>
    <t>А12.05.121</t>
  </si>
  <si>
    <t>Услуги патологоанатомического отделения</t>
  </si>
  <si>
    <t>Комплекс гистологических исследований при патологоанатомическом вскрытии по требованию</t>
  </si>
  <si>
    <t>Гистологическое исследование (1 блок)</t>
  </si>
  <si>
    <t>Радиологическое отделение</t>
  </si>
  <si>
    <t>Глубокая противовоспалительная рентгенология</t>
  </si>
  <si>
    <t>Гамма-терапия на аппарате</t>
  </si>
  <si>
    <t>Медицинское освидетельствование водителей, медицинский осмотр при приеме на работу</t>
  </si>
  <si>
    <t>Внутривенное вливание (без стоимости лекарственных средств)                           до 1,5 часа</t>
  </si>
  <si>
    <t>Внутривенное вливание лекарственного средства (без стоимости медикаментов) до 1   часа</t>
  </si>
  <si>
    <t>Внутривенное вливание (без стоимости лекарственных средств)                           до 2   часов</t>
  </si>
  <si>
    <t>Прием, консультация врача-радиолога первичный</t>
  </si>
  <si>
    <t>Прием, консультация врача-радиолога повторный - 1,5 условные единицы</t>
  </si>
  <si>
    <t>Прием, консультация врача-радиолога повторный - две условные единицы</t>
  </si>
  <si>
    <t>Ежедневный осмотр врачом-пластическим хирургом с наблюдением и уходом среднего медицинского персонала в отделении стационара</t>
  </si>
  <si>
    <t>Код услуги</t>
  </si>
  <si>
    <t>Наименование услуги</t>
  </si>
  <si>
    <t>Перечень платных услуг, оказываемых</t>
  </si>
  <si>
    <t>Код  услуги</t>
  </si>
  <si>
    <t>Прием, консультация врача-оториноларинголога первичный</t>
  </si>
  <si>
    <t>Прием,консультация врача-оториноларинголога повторный</t>
  </si>
  <si>
    <t>Оториноларингология</t>
  </si>
  <si>
    <t>Хирургическое отделение</t>
  </si>
  <si>
    <t>дополнительное исследование  органов малого таза   при контрастировании</t>
  </si>
  <si>
    <t>Койко-день в хирургическом отделении</t>
  </si>
  <si>
    <t>Койко-день в онкологическом отделении</t>
  </si>
  <si>
    <t>Койко-день в гинекологическом отделении</t>
  </si>
  <si>
    <t>Койко-день в оториноларингологическом отделении</t>
  </si>
  <si>
    <t>Койко-день в нефрологическом отделении</t>
  </si>
  <si>
    <t>Койко-день в ожоговом отделении</t>
  </si>
  <si>
    <t>Койко-день в кардиологическом отделении №2</t>
  </si>
  <si>
    <t>Койко-день в травматологическом отделении (без стоимости металлоконструкции)</t>
  </si>
  <si>
    <t>Койко-день в урологическом отделении</t>
  </si>
  <si>
    <t>Койко-день в хирургическом челюстно-лицевом отделении (без стоимости металлоконструкции)</t>
  </si>
  <si>
    <t>Койко-день в нейрохирургическом отделении (без стоимости металлоконструкции)</t>
  </si>
  <si>
    <t>Койко-день в отделении сосудистой хирургии (без стоимости металлоконструкции)</t>
  </si>
  <si>
    <t>Койко-день в неврологическом отделении</t>
  </si>
  <si>
    <t>Койко-день в кардиологическом отделении №1</t>
  </si>
  <si>
    <t>Койко-день в детском хирургическом отделении (без стоимости металлоконструкции)</t>
  </si>
  <si>
    <t>Койко-день в акушерском отделении патологии беременности</t>
  </si>
  <si>
    <t>Койко-день в акушерском отделении для беременных и рожениц</t>
  </si>
  <si>
    <t>Пребывание в палате с улучшенным лечебно-охранительным режимом (цена услуги с НДС, 20%)</t>
  </si>
  <si>
    <t>УЗИ предстательной железы</t>
  </si>
  <si>
    <t>А04.22.002</t>
  </si>
  <si>
    <t>А04.04.001.001</t>
  </si>
  <si>
    <t>УЗИ тазобедренного сустава</t>
  </si>
  <si>
    <t>А04.20.001.002</t>
  </si>
  <si>
    <t>А04.30.003</t>
  </si>
  <si>
    <t>А04.12.005.005</t>
  </si>
  <si>
    <t>Эхокардиография</t>
  </si>
  <si>
    <t>А02.26.013.001</t>
  </si>
  <si>
    <t>А03.09.003</t>
  </si>
  <si>
    <t>А 26.16.001.001</t>
  </si>
  <si>
    <t>А11.16.001</t>
  </si>
  <si>
    <t>А16.16.052</t>
  </si>
  <si>
    <t xml:space="preserve">A16.18.019.001 </t>
  </si>
  <si>
    <t xml:space="preserve">                                                                                                                                                          </t>
  </si>
  <si>
    <t>Приложение №1</t>
  </si>
  <si>
    <t xml:space="preserve">Исследование уровня аспарат-трансаминазы в крови                                                                                                     </t>
  </si>
  <si>
    <t>Исследование уровня аланин-трансаминазы в крови</t>
  </si>
  <si>
    <t>А06.03.015</t>
  </si>
  <si>
    <t>А06.03.032</t>
  </si>
  <si>
    <t>А06.03.043</t>
  </si>
  <si>
    <t>А06.09.006</t>
  </si>
  <si>
    <t>А06.09.007</t>
  </si>
  <si>
    <t>А06.09.006.001</t>
  </si>
  <si>
    <t>В04.039.01</t>
  </si>
  <si>
    <t>В04.039.02</t>
  </si>
  <si>
    <t>А06.28.002</t>
  </si>
  <si>
    <t>А06.07.009</t>
  </si>
  <si>
    <t>А06.07.008</t>
  </si>
  <si>
    <t>Межрайонный перинатальный центр</t>
  </si>
  <si>
    <t>Пребывание в палате третьего уровня с улучшенным лечебно-охранительным режимом</t>
  </si>
  <si>
    <t>Оперативное лечение (цена услуги с НДС, 18%)</t>
  </si>
  <si>
    <t xml:space="preserve">Коррекция опущенных бровей </t>
  </si>
  <si>
    <t>Двойная губа</t>
  </si>
  <si>
    <t>Иссечение морщин верхних век</t>
  </si>
  <si>
    <t>Иссечение ксантелазм в области верхних и нижних век</t>
  </si>
  <si>
    <t xml:space="preserve">Устранение морщин нижних век </t>
  </si>
  <si>
    <t xml:space="preserve">Иссечение татуировок с аутодермопластикой </t>
  </si>
  <si>
    <t xml:space="preserve">Липосакция живота </t>
  </si>
  <si>
    <t>Липосакция бедер</t>
  </si>
  <si>
    <t>Подтяжка бедер</t>
  </si>
  <si>
    <t xml:space="preserve">Липосакция области коленного сустава </t>
  </si>
  <si>
    <t xml:space="preserve">Протезирование молочных желез </t>
  </si>
  <si>
    <t xml:space="preserve">Абдоминопластика </t>
  </si>
  <si>
    <t xml:space="preserve">Круговая подтяжка лица </t>
  </si>
  <si>
    <t xml:space="preserve">Устранение лопоухости (2-сторонней) </t>
  </si>
  <si>
    <t xml:space="preserve">Устранение морщин лба </t>
  </si>
  <si>
    <t>УЗИ органов брюшной полости</t>
  </si>
  <si>
    <t>УЗИ простаты (трансректальное)</t>
  </si>
  <si>
    <t>УЗДГ сосудов (артерий, вен) нижних конечностей</t>
  </si>
  <si>
    <t>УЗДГ верхних конечностей (артерий; вен)</t>
  </si>
  <si>
    <t>УЗИ магистральных сосудов шеи (УЗДГ МАГ)</t>
  </si>
  <si>
    <t>Хирургическая операция на молочной железы III категории сложности (без размещения в палате третьего уровня, консультации врача-онколога (маммолога)-первичный прием)</t>
  </si>
  <si>
    <t>Биопсия предстательной железы под контролем УЗИ</t>
  </si>
  <si>
    <t>B01.018.001</t>
  </si>
  <si>
    <t>B01.018.002</t>
  </si>
  <si>
    <t>Прием (осмотр, консультация) врача-колопроктолога повторный</t>
  </si>
  <si>
    <t>B01.050.001</t>
  </si>
  <si>
    <t>B01.050.002</t>
  </si>
  <si>
    <t>B01.015.001</t>
  </si>
  <si>
    <t>Внутривенное вливание лекарственного средства (без стоимости медикаментов) до 1 часа</t>
  </si>
  <si>
    <t>Подготовка и выдача заключения одного исследования на аппарате компьютерной или магниторезонансной томографии физическим и юридическим лицам (со снимком)                                  (дубликат)</t>
  </si>
  <si>
    <t>УЗИ органов брюшной полости + почки + мочевой пузырь</t>
  </si>
  <si>
    <t>УЗИ слюнной, околоушной, подчелюстной железы</t>
  </si>
  <si>
    <t>УЗИ сосудов головы</t>
  </si>
  <si>
    <t>УЗИ мошонки</t>
  </si>
  <si>
    <t>УЗИ мошонки + почек</t>
  </si>
  <si>
    <t>Ультразвуковая допплерография (мошонка + почки)</t>
  </si>
  <si>
    <t>Физиотерапия</t>
  </si>
  <si>
    <t xml:space="preserve">Физиотерапия - первичный прием </t>
  </si>
  <si>
    <t xml:space="preserve">Физиотерапия - вторичный прием </t>
  </si>
  <si>
    <t>Миоэлектростимуляция (амплипульстерапия) 10 мин.</t>
  </si>
  <si>
    <t>Миоэлектростимуляция (амплипульстерапия) 20 мин.</t>
  </si>
  <si>
    <t>Электростимуляция мышц</t>
  </si>
  <si>
    <t>В04.033.002</t>
  </si>
  <si>
    <t>В04.047.002</t>
  </si>
  <si>
    <t>В04.029.002</t>
  </si>
  <si>
    <t>В04.023.002</t>
  </si>
  <si>
    <t>В04.028.002</t>
  </si>
  <si>
    <t>В04.057.002</t>
  </si>
  <si>
    <t>В04.053.002</t>
  </si>
  <si>
    <t>В04.001.002</t>
  </si>
  <si>
    <t>В04.065.002</t>
  </si>
  <si>
    <t>А11.08.005</t>
  </si>
  <si>
    <t>А11.08.006</t>
  </si>
  <si>
    <t>А11.08.016</t>
  </si>
  <si>
    <t>А23.028.001</t>
  </si>
  <si>
    <t>А23.028.022</t>
  </si>
  <si>
    <t>А03.25.001</t>
  </si>
  <si>
    <t>Оформление и подготовка выписок из документов (расшифровка, описание и интерпретация данных; определение необходимости направления на медицинские услуги)</t>
  </si>
  <si>
    <t xml:space="preserve">B03.028.001 </t>
  </si>
  <si>
    <t xml:space="preserve">A02.26.014 </t>
  </si>
  <si>
    <t>Пребывание в палате с улучшенным лечебно-охранительным режимом в  палате третьего уровня  1 койко-день</t>
  </si>
  <si>
    <t xml:space="preserve">Пребывание в палате с улучшенным лечебно-охранительным режимомв  палате второго уровня  1 койко-день     </t>
  </si>
  <si>
    <t xml:space="preserve">Пребывание в палате с улучшенным лечебно-охранительным режимом в  палате первого уровня  1 койко-день  </t>
  </si>
  <si>
    <t xml:space="preserve">Пребывание в палате с улучшенным лечебно-охранительным режимом в палате "Полулюкс"  1 койко-день                </t>
  </si>
  <si>
    <t xml:space="preserve">Пребывание в палате с улучшенным лечебно-охранительным режимом в палате "Люкс"  1 койко-день                       </t>
  </si>
  <si>
    <t>Прием (осмотр, консультация) врача-кардиолога первичный</t>
  </si>
  <si>
    <t>B01.015.002</t>
  </si>
  <si>
    <t>Прием (осмотр, консультация) врача-кардиолога повторный</t>
  </si>
  <si>
    <t>B01.023.001</t>
  </si>
  <si>
    <t xml:space="preserve">                                                                                            Главный врач ГБУЗ РБ КБ №1 г. Стерлитамак</t>
  </si>
  <si>
    <t xml:space="preserve">                                                                                         д.м.н., профессор_________________ О.С. Попов</t>
  </si>
  <si>
    <t>Допплерография сосудов головного мозга транскраниальное и экстракраниальное</t>
  </si>
  <si>
    <t>ГБУЗ РБ КБ  №1 г. Стерлитамак</t>
  </si>
  <si>
    <t>№ п/п</t>
  </si>
  <si>
    <t>Цена услуги, руб.</t>
  </si>
  <si>
    <t>округл.</t>
  </si>
  <si>
    <t>Цена услуги с 01.01.2013 г., руб.</t>
  </si>
  <si>
    <t>Профилактические медицинские осмотры</t>
  </si>
  <si>
    <t>1</t>
  </si>
  <si>
    <t>Профилактический осмотр врача-профпатолога</t>
  </si>
  <si>
    <t>х</t>
  </si>
  <si>
    <t>2</t>
  </si>
  <si>
    <t>Профилактический осмотр врача-терапевта</t>
  </si>
  <si>
    <t>3</t>
  </si>
  <si>
    <t>Профилактический осмотр врача-офтальмолога</t>
  </si>
  <si>
    <t>4</t>
  </si>
  <si>
    <t>Профилактический осмотр врача-невролога</t>
  </si>
  <si>
    <t>5</t>
  </si>
  <si>
    <t>Профилактический осмотр врача-оториноларинголога</t>
  </si>
  <si>
    <t>6</t>
  </si>
  <si>
    <t>Профилактический осмотр врача-хирурга</t>
  </si>
  <si>
    <t>7</t>
  </si>
  <si>
    <t>8</t>
  </si>
  <si>
    <t>Профилактический осмотр врача-уролога</t>
  </si>
  <si>
    <t>9</t>
  </si>
  <si>
    <t>Профилактический осмотр врача-акушер-гинеколога</t>
  </si>
  <si>
    <t>10</t>
  </si>
  <si>
    <t>Допплерография сосудов почек</t>
  </si>
  <si>
    <t>Допплерография сосудов предстательной железы</t>
  </si>
  <si>
    <t>Допплерография сосудов мошонки</t>
  </si>
  <si>
    <t>Допплерография сосудов матки вне беременности трансабдоминальное</t>
  </si>
  <si>
    <t>Допплерография сосудов матки вне беременности трансвагинальное или трансректальное</t>
  </si>
  <si>
    <t>Допплерография сосудов придатков вне беременности трансабдоминальное</t>
  </si>
  <si>
    <t>Допплерография сосудов придатков вне беременности трансвагинальное или трансректальное</t>
  </si>
  <si>
    <t>Допплерография сосудов матки и яичников</t>
  </si>
  <si>
    <t>Допплерографическое определение ЧСС</t>
  </si>
  <si>
    <t>В01.003.004.009.001</t>
  </si>
  <si>
    <t>В01.003.004.009.002</t>
  </si>
  <si>
    <t>В01.003.004.009.003</t>
  </si>
  <si>
    <t>В01.003.004.010.001</t>
  </si>
  <si>
    <t>В01.003.004.010.002</t>
  </si>
  <si>
    <t>В01.003.004.010.003</t>
  </si>
  <si>
    <t>В01.003.004.010.004</t>
  </si>
  <si>
    <t>В01.003.004.007</t>
  </si>
  <si>
    <t>В01.003.004.006</t>
  </si>
  <si>
    <t>Тотальная внутривенная анестезия до 30 мин.</t>
  </si>
  <si>
    <t>Тотальная внутривенная анестезия до  1 часа</t>
  </si>
  <si>
    <t>Тотальная внутривенная анестезия до  1,5 часа</t>
  </si>
  <si>
    <t>Комбинированный эндотрахеальный наркоз до 30 мин</t>
  </si>
  <si>
    <t>Комбинированный эндотрахеальный наркоз до  1 часа</t>
  </si>
  <si>
    <t>Комбинированный эндотрахеальный наркоз до  1,5 часа</t>
  </si>
  <si>
    <t>Комбинированный эндотрахеальный наркоз до  2 часов</t>
  </si>
  <si>
    <t>Допплерографическое исследование сердца плода</t>
  </si>
  <si>
    <t>Допплерографическое исследование плацентарного кровотока</t>
  </si>
  <si>
    <t>Допплерография маточно-плацентарного кровотока</t>
  </si>
  <si>
    <t>Допплерография плодового кровотока</t>
  </si>
  <si>
    <t>Допплерография сосудов одной молочной железы</t>
  </si>
  <si>
    <t>Допплерография сосудов щитовидной железы</t>
  </si>
  <si>
    <t>Допплерография сосудов слюнных желез</t>
  </si>
  <si>
    <t>Допплерография сосудов глаза</t>
  </si>
  <si>
    <t>Допплерография сосудов головного мозга транскраниальное</t>
  </si>
  <si>
    <t>Допплерография периферических артерий (2 сосудистых басейна) (нижних конечностей)</t>
  </si>
  <si>
    <t>Допплерография периферических артерий (2 сосудистых басейна) (верхних конечностей)</t>
  </si>
  <si>
    <t>Устранение морщин верхних и нижних век</t>
  </si>
  <si>
    <t xml:space="preserve">Обтяжка молочных желез </t>
  </si>
  <si>
    <t>Аренда койки хирургического профиля при пластических операциях</t>
  </si>
  <si>
    <t xml:space="preserve">Хирургическая операция на молочной железе I категории сложности </t>
  </si>
  <si>
    <t>Хирургическая операция на молочной железе II категории сложности (полная стоимость с учетом стоимости лечения в отделении онкологического профиля стационара)</t>
  </si>
  <si>
    <t>Хирургическая операция на молочной железе II категории сложности (без учета стоимости лечения в отделении онкологического профиля стационара)</t>
  </si>
  <si>
    <t>Хирургическая операция на молочной железе III категории сложности (полная стоимость)</t>
  </si>
  <si>
    <t>Хирургическая операция на молочной железе IV категории сложности (полная стоимость)</t>
  </si>
  <si>
    <t>А05.30.003.001</t>
  </si>
  <si>
    <t>А05.30.003.002</t>
  </si>
  <si>
    <t>А05.30.003.003</t>
  </si>
  <si>
    <t>А05.30.003.004</t>
  </si>
  <si>
    <t>А05.30.003.005</t>
  </si>
  <si>
    <t>Компьютерная томография и магниторезонансная томография</t>
  </si>
  <si>
    <t>Операционный блок</t>
  </si>
  <si>
    <t>Операция с помощью малоинвазивных технологий(мини-доступом)  (до 30 мин)</t>
  </si>
  <si>
    <t>Операция с помощью малоинвазивных технологий(мини-доступом)  (до  1 часа)</t>
  </si>
  <si>
    <t>Хирургическая операция на молочной железе IV категории сложности (без размещения в палате третьего уровня, консультации врача-онколога (маммолога)-первичный прием)</t>
  </si>
  <si>
    <t>Эпидуральная анестезия</t>
  </si>
  <si>
    <t>Эпидуральная анестезия  в  родах (комфортные роды )</t>
  </si>
  <si>
    <t>Дополнительные медицинские услуги при оперативных вмешательствах</t>
  </si>
  <si>
    <t>косметический шов длиной до 10 см</t>
  </si>
  <si>
    <t>косметический шов длиной до 20 см</t>
  </si>
  <si>
    <t>косметический шов длиной до 30 см</t>
  </si>
  <si>
    <t>косметический шов длиной до 40 см</t>
  </si>
  <si>
    <t>в палате "Полулюкс"</t>
  </si>
  <si>
    <t>в палате "Люкс"</t>
  </si>
  <si>
    <t>А11.08.005.002</t>
  </si>
  <si>
    <t>А02.26.004.001</t>
  </si>
  <si>
    <t>А02.26.005.001</t>
  </si>
  <si>
    <t>А02.26.004.002</t>
  </si>
  <si>
    <t>В01.027.001.001</t>
  </si>
  <si>
    <t>В01.027.002.002</t>
  </si>
  <si>
    <t>В01.027.001.003</t>
  </si>
  <si>
    <t>В01.027.002.004</t>
  </si>
  <si>
    <t>А04.20.001.001.002</t>
  </si>
  <si>
    <t>А04.28.003.001</t>
  </si>
  <si>
    <t>А04.07.002.001</t>
  </si>
  <si>
    <t>А04.16.001.001</t>
  </si>
  <si>
    <t>А04.22.001.002</t>
  </si>
  <si>
    <t>А04.01.001.001</t>
  </si>
  <si>
    <t>А04.30.001.003</t>
  </si>
  <si>
    <t>В03.015.005.005</t>
  </si>
  <si>
    <t>А04.12.003.002</t>
  </si>
  <si>
    <t>А04.01.001.002</t>
  </si>
  <si>
    <t>А04.07.002.002</t>
  </si>
  <si>
    <t>А04.12.001.004</t>
  </si>
  <si>
    <t>А04.12.002.003</t>
  </si>
  <si>
    <t>А04.12.002.004</t>
  </si>
  <si>
    <t>А04.12.018.003</t>
  </si>
  <si>
    <t>А04.16.001.002</t>
  </si>
  <si>
    <t>А04.12.001.008</t>
  </si>
  <si>
    <t>А04.12.001.005</t>
  </si>
  <si>
    <t>А04.12.001.006</t>
  </si>
  <si>
    <t>А04.16.001.003</t>
  </si>
  <si>
    <t>А04.22.001.004</t>
  </si>
  <si>
    <t>А04.21.001.002</t>
  </si>
  <si>
    <t>А05.02.001.004</t>
  </si>
  <si>
    <t>А05.02.001.005</t>
  </si>
  <si>
    <t>А21.03.001.18</t>
  </si>
  <si>
    <t>А09.05.194.001</t>
  </si>
  <si>
    <t>В01.047.001.002</t>
  </si>
  <si>
    <t>В01.047.002.002</t>
  </si>
  <si>
    <t>А06.03.043.001</t>
  </si>
  <si>
    <t>А06.03.043.002</t>
  </si>
  <si>
    <t>А06.09.006.002</t>
  </si>
  <si>
    <t>А06.03.013.001</t>
  </si>
  <si>
    <t>А06.03.017.001</t>
  </si>
  <si>
    <t>А06.03.015.002</t>
  </si>
  <si>
    <t>А06.03.005.001</t>
  </si>
  <si>
    <t>А06.03.010.001</t>
  </si>
  <si>
    <t>А06.03.010.002</t>
  </si>
  <si>
    <t>А06.03.013.002</t>
  </si>
  <si>
    <t>А06.03.015.003</t>
  </si>
  <si>
    <t>А06.03.005.002</t>
  </si>
  <si>
    <t>А06.03.017.002</t>
  </si>
  <si>
    <t>А06.03.025.002</t>
  </si>
  <si>
    <t>А06.03.003.001</t>
  </si>
  <si>
    <t>А06.26.001.002</t>
  </si>
  <si>
    <t>А06.08.007.001</t>
  </si>
  <si>
    <t>А06.03.58.004</t>
  </si>
  <si>
    <t>А06.30.005.001</t>
  </si>
  <si>
    <t>А06.30.005.002</t>
  </si>
  <si>
    <t>А06.28.009.002</t>
  </si>
  <si>
    <t>А06.20.002.001</t>
  </si>
  <si>
    <t>А06.20.002.002</t>
  </si>
  <si>
    <t>А06.04.017.001</t>
  </si>
  <si>
    <t>А06.03.003.002</t>
  </si>
  <si>
    <t>А06.30.005.004</t>
  </si>
  <si>
    <t>А06.08.007.002</t>
  </si>
  <si>
    <t>А06.04.017.002</t>
  </si>
  <si>
    <t>В01.003.004.001.001</t>
  </si>
  <si>
    <t>В01.003.004.001.002</t>
  </si>
  <si>
    <t>В01.003.004.002</t>
  </si>
  <si>
    <t>Прочие услуги:</t>
  </si>
  <si>
    <t>по выставленным счетам</t>
  </si>
  <si>
    <t>Дополнительный расходный материал при оперативных вмешательствах</t>
  </si>
  <si>
    <t xml:space="preserve">Пребывание в палате с улучшенным лечебно-охранительным режимом в  палате первого уровня  </t>
  </si>
  <si>
    <t xml:space="preserve">Пребывание в палате с улучшенным лечебно-охранительным режимом в палате "Полулюкс"                 </t>
  </si>
  <si>
    <t xml:space="preserve">Пребывание в палате с улучшенным лечебно-охранительным режимом в палате "Люкс"                       </t>
  </si>
  <si>
    <t>Компьютерная томография головного мозга со стоимостью контраста</t>
  </si>
  <si>
    <t>Компьютерная томография головного мозга с внутривенным болюсным контрастированием</t>
  </si>
  <si>
    <t>Компьютерная томография глазницы</t>
  </si>
  <si>
    <t>Компьютерная томография придаточных пазух носа</t>
  </si>
  <si>
    <t>Компьютерная томография височной кости</t>
  </si>
  <si>
    <t>Компьютерная томография посничного отдела позвоночника ( 3 сегмента )</t>
  </si>
  <si>
    <t>Компьютерная томография грудной полости</t>
  </si>
  <si>
    <t>Компьютерная томография брюшной полости</t>
  </si>
  <si>
    <t>Компьютерная томография брюшной полости  со стоимостью контраста</t>
  </si>
  <si>
    <t>Компьютерная томография почек</t>
  </si>
  <si>
    <t>Компьютерная томография почек со стоимостью контраста</t>
  </si>
  <si>
    <t>А21.03.001.08</t>
  </si>
  <si>
    <t>А21.03.001.10</t>
  </si>
  <si>
    <t>А21.03.001.11</t>
  </si>
  <si>
    <t>А21.03.001.12</t>
  </si>
  <si>
    <t>А21.03.001.13</t>
  </si>
  <si>
    <t>А21.03.001.14</t>
  </si>
  <si>
    <t>А21.03.001</t>
  </si>
  <si>
    <t>А21.23.001.01</t>
  </si>
  <si>
    <t>А21.23.001.02</t>
  </si>
  <si>
    <t>А19.03.004.01</t>
  </si>
  <si>
    <t>А19.03.004.02</t>
  </si>
  <si>
    <t>А19.03.004.03</t>
  </si>
  <si>
    <t>А09.05.045</t>
  </si>
  <si>
    <t>А09.05.046</t>
  </si>
  <si>
    <t>А09.05.026</t>
  </si>
  <si>
    <t>А09.05.025</t>
  </si>
  <si>
    <t>А09.05.021</t>
  </si>
  <si>
    <t>Исследование уровня хлоридов в крови</t>
  </si>
  <si>
    <t>Исследование уровня калия в крови</t>
  </si>
  <si>
    <t>А09.05.007</t>
  </si>
  <si>
    <t>А12.28.002</t>
  </si>
  <si>
    <t>А09.05.044.001</t>
  </si>
  <si>
    <t>А23.05.002</t>
  </si>
  <si>
    <t>А23.05.004</t>
  </si>
  <si>
    <t>А12.06.31</t>
  </si>
  <si>
    <t>А12.06.019</t>
  </si>
  <si>
    <t>А09.05.026.001</t>
  </si>
  <si>
    <t>А09.05.013</t>
  </si>
  <si>
    <t>А09.05.009</t>
  </si>
  <si>
    <t>А04.05.194</t>
  </si>
  <si>
    <t>А09.05.194</t>
  </si>
  <si>
    <t>А09.05.201</t>
  </si>
  <si>
    <t>А09.05.202</t>
  </si>
  <si>
    <t>А12.06.028</t>
  </si>
  <si>
    <t>А12.06.028.001</t>
  </si>
  <si>
    <t>А09.05.065</t>
  </si>
  <si>
    <t>А09.05.066</t>
  </si>
  <si>
    <t>А09.05.060</t>
  </si>
  <si>
    <t>А09.05.064</t>
  </si>
  <si>
    <t>А09.05.087</t>
  </si>
  <si>
    <t>А12.06.046</t>
  </si>
  <si>
    <t>А09.05.083</t>
  </si>
  <si>
    <t>А09.05.090</t>
  </si>
  <si>
    <t>А09.05.089</t>
  </si>
  <si>
    <t>А09.05.056</t>
  </si>
  <si>
    <t>А09.05.135</t>
  </si>
  <si>
    <t>А09.05.050</t>
  </si>
  <si>
    <t>А09.05.049</t>
  </si>
  <si>
    <t>А09.05.055</t>
  </si>
  <si>
    <t>А09.05.050.001</t>
  </si>
  <si>
    <t>А08.0016.001</t>
  </si>
  <si>
    <t>А08.30.004.001</t>
  </si>
  <si>
    <t>А08.30.004.002</t>
  </si>
  <si>
    <t>А08.30.004.003</t>
  </si>
  <si>
    <t>F01.047.001</t>
  </si>
  <si>
    <t>Выезд на дом врача-терапевта</t>
  </si>
  <si>
    <t>F01.02.001</t>
  </si>
  <si>
    <t>F05.10.002</t>
  </si>
  <si>
    <t>D04.02.002</t>
  </si>
  <si>
    <t>D04.23.001</t>
  </si>
  <si>
    <t>А02.07.004</t>
  </si>
  <si>
    <t>В01.024.001</t>
  </si>
  <si>
    <t>В01.024.002</t>
  </si>
  <si>
    <t>В01.068.001</t>
  </si>
  <si>
    <t>В01.068.002</t>
  </si>
  <si>
    <t>В01.018.001</t>
  </si>
  <si>
    <t>В01.018.002</t>
  </si>
  <si>
    <t>В01.050.001</t>
  </si>
  <si>
    <t>В01.050.002</t>
  </si>
  <si>
    <t>D30.069</t>
  </si>
  <si>
    <t>В01.015.001</t>
  </si>
  <si>
    <t>В01.015.002</t>
  </si>
  <si>
    <t>В01.023.001</t>
  </si>
  <si>
    <t>В01.023.002</t>
  </si>
  <si>
    <t>В01.058.001</t>
  </si>
  <si>
    <t>В01.058.002</t>
  </si>
  <si>
    <t>В01.014.001</t>
  </si>
  <si>
    <t>В01.014.002</t>
  </si>
  <si>
    <t>В01.040.001</t>
  </si>
  <si>
    <t>Микроскопическое исследование спермы</t>
  </si>
  <si>
    <t>Микроскопическое исследование сока простаты</t>
  </si>
  <si>
    <t>Гематологические исследования</t>
  </si>
  <si>
    <t>Исследование уровня общего гемоглобина в крови</t>
  </si>
  <si>
    <t>Исследование уровня лейкоцитов в крови</t>
  </si>
  <si>
    <t>Общий анализ крови</t>
  </si>
  <si>
    <t>Определение свободного простатоспеифического антигена</t>
  </si>
  <si>
    <t>Определение общего простатоспеифического антигена</t>
  </si>
  <si>
    <t>Гормоны</t>
  </si>
  <si>
    <t>Исследование уровня тиреотропного гормона в крови</t>
  </si>
  <si>
    <t>Исследование связывания трийодгиронина (Т-3) в крови</t>
  </si>
  <si>
    <t>Исследование уровня общего тироксина сыворотки (Т-4) в крови</t>
  </si>
  <si>
    <t>Исследование уровня пролактина в крови</t>
  </si>
  <si>
    <t>Антитела к Тироидной пероксидазе (ТПО)</t>
  </si>
  <si>
    <t>Исследование уровня гликолизированного гемоглобина в крови</t>
  </si>
  <si>
    <t>Гормональные исследования на аппарате LIAISON</t>
  </si>
  <si>
    <t>Исследование уровня тиреотропного гормона в крови (ТТГ)</t>
  </si>
  <si>
    <t>Исследование связывания трийодтиронин (Т3)</t>
  </si>
  <si>
    <t>Определение тироксина методом ИФА (Т4)</t>
  </si>
  <si>
    <t xml:space="preserve">Исследование уровня пролактина в крови </t>
  </si>
  <si>
    <t>Исследование уровня хорионического гонадотропного гормона</t>
  </si>
  <si>
    <t>Исследование уровня альфа-фетопротеина</t>
  </si>
  <si>
    <t>Определение соматотропного гормона</t>
  </si>
  <si>
    <t>Определение инсулина на анализаторе</t>
  </si>
  <si>
    <t>Определение кортизол</t>
  </si>
  <si>
    <t>Определение кальцитонина</t>
  </si>
  <si>
    <t>Показатели гемостаза</t>
  </si>
  <si>
    <t>Исследование уровня фибриногена в крови</t>
  </si>
  <si>
    <t>Определение ретракции кровяного сгустка</t>
  </si>
  <si>
    <t>Определение тромботеста</t>
  </si>
  <si>
    <t>Определение фибринолитической активности крови</t>
  </si>
  <si>
    <t>Морфологическое (цитологическое) исследование препарата</t>
  </si>
  <si>
    <t>Имуногистохимические исследования при раке молочной железы, в том числе:</t>
  </si>
  <si>
    <t>Определение эстроген рецепторов при раке молочной железы</t>
  </si>
  <si>
    <t>Определение прогестерон рецепторов при раке молочной железы</t>
  </si>
  <si>
    <t>Определение HER 2 - neu при раке молочной железы</t>
  </si>
  <si>
    <t>Услуги по вызову на дом</t>
  </si>
  <si>
    <t>Выезд на дом медсестры процедурной</t>
  </si>
  <si>
    <t>Выезд на дом для снятия ЭКГ</t>
  </si>
  <si>
    <t>Медицинские услуги врачей-специалистов</t>
  </si>
  <si>
    <t>Измерение артериального давления на периферических артериях</t>
  </si>
  <si>
    <t>Предрейсовый медосмотр</t>
  </si>
  <si>
    <t>Расшифровка, описание и интерпретация данных (выписка дубликата справки)</t>
  </si>
  <si>
    <t>Измерение роста, веса, динамометрия</t>
  </si>
  <si>
    <t>Прием врача-нейрохирурга первичный</t>
  </si>
  <si>
    <t>Прием врача-нейрохирурга повторный</t>
  </si>
  <si>
    <t>Прием врача-челюстно-лицевого хирурга первичный</t>
  </si>
  <si>
    <t>Прием врача-челюстно-лицевого хирурга повторный</t>
  </si>
  <si>
    <t>Прием врача-колопроктолога первичный</t>
  </si>
  <si>
    <t>Прием врача-колопроктолога повторный</t>
  </si>
  <si>
    <t>Прием врача-травматолога-ортопеда первичный</t>
  </si>
  <si>
    <t>Прием врача-травматолога-ортопеда повторный</t>
  </si>
  <si>
    <t>Контроль качества медицинской помощи (1 ед.)</t>
  </si>
  <si>
    <t>Цены услуги без НДС, руб.</t>
  </si>
  <si>
    <t>НДС 18%,  руб.</t>
  </si>
  <si>
    <t>Цены услуги с НДС, руб.</t>
  </si>
  <si>
    <t>D 02.20</t>
  </si>
  <si>
    <t>D 02.21</t>
  </si>
  <si>
    <t>Прием (осмотр, консультация) врача-хирурга повторный  (без стоимости перевязки)</t>
  </si>
  <si>
    <t>D22.02.04.005</t>
  </si>
  <si>
    <t>D22.02.04.004</t>
  </si>
  <si>
    <t>D22.02.04.003</t>
  </si>
  <si>
    <t>D22.02.04.006</t>
  </si>
  <si>
    <t xml:space="preserve">D22.02.04.002 </t>
  </si>
  <si>
    <t xml:space="preserve">D22.02.04.001 </t>
  </si>
  <si>
    <t>Процедура дистанционной литотрипсии (ДЛТ )</t>
  </si>
  <si>
    <t>Наименование кодов услуги</t>
  </si>
  <si>
    <t>Оформление и подготовка выписок из документов (выдача заключения флюорографического исследования (без снимка))</t>
  </si>
  <si>
    <t>Оформление и подготовка выписок из документов (повторная  флюорография (дубликат ))</t>
  </si>
  <si>
    <t>Оформление и подготовка выписок из документов (для страховых компаний)</t>
  </si>
  <si>
    <t>Рентгенография грудного отдела позвоночника в 2-х проекциях</t>
  </si>
  <si>
    <t>Рентгенография кисти или стопы в 2-х проекциях</t>
  </si>
  <si>
    <t>Рентгенография нижней челюсти в 2 проекциях</t>
  </si>
  <si>
    <t xml:space="preserve">Патологоанатомическое отделение. </t>
  </si>
  <si>
    <t>Исследование рентгенологическое пищевода, желудка, двеннадцатиперстной кишки (рентгеноскопия и рентгенография)</t>
  </si>
  <si>
    <t>Рентгенография стоп с нагрузкой (на плоскостопие)</t>
  </si>
  <si>
    <t>Рентгенография костей бедра или голени (2 проекции)</t>
  </si>
  <si>
    <t>Рентгенография придаточных пазух носа (1 проекция)</t>
  </si>
  <si>
    <t>Рентгенография придаточных пазух носа (2 проекции)</t>
  </si>
  <si>
    <t>Рентгенография кистей (1 проекция)</t>
  </si>
  <si>
    <t>Рентгенография нижней челюсти (1 проекция)</t>
  </si>
  <si>
    <t>Рентгенография верхней челюсти (1 проекция)</t>
  </si>
  <si>
    <t>Рентгенография грудного отдела позвоночника (2 проекции)</t>
  </si>
  <si>
    <t>Рентгенография нижней челюсти (2 проекции)</t>
  </si>
  <si>
    <t>Рентгенография кисти или стопы (2 проекции)</t>
  </si>
  <si>
    <t>Рентгенография крестца и копчика (2 проекции)</t>
  </si>
  <si>
    <t>Флюорография грудной клетки диагностическая на передвижной установке (2 проекции)</t>
  </si>
  <si>
    <t>Ультразвуковое исследование плода (определение пола плода)</t>
  </si>
  <si>
    <t>Допплерометрия при беременности (1 сосудистый бассейн)</t>
  </si>
  <si>
    <t>A06.09.007.003</t>
  </si>
  <si>
    <t>Рентгенография органов грудной клетки (2 проекции)</t>
  </si>
  <si>
    <t xml:space="preserve">A06.30.004.001 </t>
  </si>
  <si>
    <t xml:space="preserve">Обзорная рентгенография органов брюшной полости </t>
  </si>
  <si>
    <t xml:space="preserve">A06.28.001 </t>
  </si>
  <si>
    <t>Обзорная рентгенография почек</t>
  </si>
  <si>
    <t xml:space="preserve">A06.03.041 </t>
  </si>
  <si>
    <t>Рентгенография таза</t>
  </si>
  <si>
    <t xml:space="preserve">A06.04.011 </t>
  </si>
  <si>
    <t>A06.04.011 .001</t>
  </si>
  <si>
    <t>Исследование уровня гамма-глютаминтрансферазы в крови</t>
  </si>
  <si>
    <t>Определение формоловой пробы</t>
  </si>
  <si>
    <t>Определение концентрации неорганического фосфора в сыворотке крови</t>
  </si>
  <si>
    <t>Исследование антител к тиреоглобулину</t>
  </si>
  <si>
    <t>Исследование уровня амилазы в крови</t>
  </si>
  <si>
    <t>Исследование "ревматоидных факторов"</t>
  </si>
  <si>
    <t>Определение холестерина ЛВП</t>
  </si>
  <si>
    <t>Исследование уровня натрия в крови</t>
  </si>
  <si>
    <t>Определение альбумин-глобулинового соотношения в крови</t>
  </si>
  <si>
    <t>Иммунологические исследования</t>
  </si>
  <si>
    <t>Исследования диагностики рака,эндометрии (онкомаркеры СА-125,15-3,19-95, РЭА)</t>
  </si>
  <si>
    <t>325,500,285</t>
  </si>
  <si>
    <t>290,450,245</t>
  </si>
  <si>
    <t>Определение ПСА в сыворотки крови методом ИФА</t>
  </si>
  <si>
    <t>Исследование уровня С-реактивного белка в крови</t>
  </si>
  <si>
    <t>Гормональные исследования  </t>
  </si>
  <si>
    <t>A12.06.046</t>
  </si>
  <si>
    <t xml:space="preserve">Исследование антител к рецептору тиреотропного гормона  (ТТГ) в крови </t>
  </si>
  <si>
    <t>A09.05.064</t>
  </si>
  <si>
    <t>Исследование уровня общего тироксина (Т4) сыворотки  крови</t>
  </si>
  <si>
    <t>Лечение в отделениях стационара</t>
  </si>
  <si>
    <t>Лечение заболеваний неврологического профиля в дневном стационаре</t>
  </si>
  <si>
    <t>Лечение заболеваний терапевтического профиля в дневном стационаре</t>
  </si>
  <si>
    <t>Лечение в хирургическом отделении</t>
  </si>
  <si>
    <t>Лечение в онкологическом отделении</t>
  </si>
  <si>
    <t>Лечение в гинекологическом отделении</t>
  </si>
  <si>
    <t>Лечение в оториноларингологическом отделении</t>
  </si>
  <si>
    <t>Лечение в нефрологическом отделении</t>
  </si>
  <si>
    <t>Лечение в ожоговом отделении</t>
  </si>
  <si>
    <t>Лечение в отделении сосудистой хирургии</t>
  </si>
  <si>
    <t>Лечение в кардиологическом отделении №2</t>
  </si>
  <si>
    <t>Лечение в травматологическом отделении (без стоимости металлоконструкции)</t>
  </si>
  <si>
    <t>Лечение в урологическом отделении</t>
  </si>
  <si>
    <t>Лечение в хирургическом челюстно-лицевом отделении (без стоимости металлоконструкции)</t>
  </si>
  <si>
    <t>Компьютерная томография органов малого таза</t>
  </si>
  <si>
    <t>Компьютерная томография органов малого таза  со стоимостью контраста</t>
  </si>
  <si>
    <t>Компьютерная томография 1 сустава</t>
  </si>
  <si>
    <t>Компьютерная томография мягких тканей области шеи</t>
  </si>
  <si>
    <t>Компьютерная томография забрюшинного пространства</t>
  </si>
  <si>
    <t>Компьютерная томография забрюшинного пространства со стоимостью контраста</t>
  </si>
  <si>
    <t>Компьютерная томография органов брюшной полости с внутривенным болюсным контрастированием</t>
  </si>
  <si>
    <t>А05.23.009.017</t>
  </si>
  <si>
    <t>Магниторезонансная томография головного мозга и гипофиза</t>
  </si>
  <si>
    <t>А05.23.009.018</t>
  </si>
  <si>
    <t>А04.12.006.001</t>
  </si>
  <si>
    <t>А04.12.006.002</t>
  </si>
  <si>
    <t>А04.12.026</t>
  </si>
  <si>
    <t>А 17.02.001</t>
  </si>
  <si>
    <t>А17.15.001</t>
  </si>
  <si>
    <t>УЗИ  молочных желез</t>
  </si>
  <si>
    <t>А 22.01.001</t>
  </si>
  <si>
    <t>А 17.30.028</t>
  </si>
  <si>
    <t>А 21.03.003</t>
  </si>
  <si>
    <t>А17.01.012</t>
  </si>
  <si>
    <t>А17.30.018</t>
  </si>
  <si>
    <t>СВЧ-терапия, ДМВ</t>
  </si>
  <si>
    <t>А 22.30.014</t>
  </si>
  <si>
    <t>А22.01.005</t>
  </si>
  <si>
    <t>А17.30.008</t>
  </si>
  <si>
    <t>А19.03.002.001</t>
  </si>
  <si>
    <t>А19.03.003.001</t>
  </si>
  <si>
    <t>А19.03.004.001</t>
  </si>
  <si>
    <t>А19.03.003.007</t>
  </si>
  <si>
    <t>А19.03.003.005</t>
  </si>
  <si>
    <t>А21.03.002.001</t>
  </si>
  <si>
    <t>А21.03.002.002</t>
  </si>
  <si>
    <t xml:space="preserve">A06.23.004 </t>
  </si>
  <si>
    <t xml:space="preserve">A06.23.004.006 </t>
  </si>
  <si>
    <t xml:space="preserve">Компьютерная томография головного мозга с внутривенным контрастированием </t>
  </si>
  <si>
    <t xml:space="preserve">A06.23.004.007 </t>
  </si>
  <si>
    <t xml:space="preserve">Компьютерная томография сосудов головного мозга с внутривенным болюсным контрастированием </t>
  </si>
  <si>
    <t xml:space="preserve">A06.26.006 </t>
  </si>
  <si>
    <t xml:space="preserve">A06.25.003 </t>
  </si>
  <si>
    <t xml:space="preserve">A06.09.005 </t>
  </si>
  <si>
    <t xml:space="preserve">Компьютерная томография органов грудной полости </t>
  </si>
  <si>
    <t xml:space="preserve">Компьютерная томография органов брюшной полости </t>
  </si>
  <si>
    <t xml:space="preserve">A06.28.009 </t>
  </si>
  <si>
    <t xml:space="preserve">A06.28.009.001 </t>
  </si>
  <si>
    <t xml:space="preserve">A06.20.002 </t>
  </si>
  <si>
    <t xml:space="preserve">A06.04.017 </t>
  </si>
  <si>
    <t xml:space="preserve">A06.08.009 </t>
  </si>
  <si>
    <t xml:space="preserve">A06.30.007 </t>
  </si>
  <si>
    <t xml:space="preserve">A06.30.007.002 </t>
  </si>
  <si>
    <t xml:space="preserve">Компьютерная томография забрюшинного пространства с внутривенным болюсным контрастированием </t>
  </si>
  <si>
    <t xml:space="preserve">Компьютерная томография органов брюшной полости с внутривенным болюсным контрастированием </t>
  </si>
  <si>
    <t xml:space="preserve">A05.23.009 </t>
  </si>
  <si>
    <t xml:space="preserve">A05.22.002 </t>
  </si>
  <si>
    <t xml:space="preserve">A05.26.008 </t>
  </si>
  <si>
    <t xml:space="preserve">A05.08.001 </t>
  </si>
  <si>
    <t xml:space="preserve">A05.30.005 </t>
  </si>
  <si>
    <t xml:space="preserve">Магнитно-резонансная томография органов брюшной полости </t>
  </si>
  <si>
    <t xml:space="preserve">A05.28.002 </t>
  </si>
  <si>
    <t xml:space="preserve">Магнитно-резонансная томография почек </t>
  </si>
  <si>
    <t xml:space="preserve">A05.30.004 </t>
  </si>
  <si>
    <t xml:space="preserve">Магнитно-резонансная томография органов малого таза </t>
  </si>
  <si>
    <t xml:space="preserve">A05.04.001 </t>
  </si>
  <si>
    <t xml:space="preserve">A05.02.002 </t>
  </si>
  <si>
    <t xml:space="preserve">A05.30.007 </t>
  </si>
  <si>
    <t xml:space="preserve">Магнитно-резонансная томография забрюшинного пространства </t>
  </si>
  <si>
    <t xml:space="preserve">A05.30.008 </t>
  </si>
  <si>
    <t>A06.08.007</t>
  </si>
  <si>
    <t>A06.03.058</t>
  </si>
  <si>
    <t xml:space="preserve">A06.30.005.001 </t>
  </si>
  <si>
    <t xml:space="preserve">A06.20.002.002 </t>
  </si>
  <si>
    <t>Компьютерная томография суставов</t>
  </si>
  <si>
    <t>Компьютерная томография костей</t>
  </si>
  <si>
    <t>УЗИ щитовидной железы и паращитовидных желез</t>
  </si>
  <si>
    <t>А04.20.001.003</t>
  </si>
  <si>
    <t>УЗИ матки и придатков трансабдоминальное</t>
  </si>
  <si>
    <t>УЗИ вилочковой железы</t>
  </si>
  <si>
    <t>Нейросонография</t>
  </si>
  <si>
    <t>А04.23.001</t>
  </si>
  <si>
    <t>А04.06.003</t>
  </si>
  <si>
    <t>A02.12.002</t>
  </si>
  <si>
    <t>A02.07.004</t>
  </si>
  <si>
    <t>Антропометрические исследования</t>
  </si>
  <si>
    <t xml:space="preserve">A02.02.003 </t>
  </si>
  <si>
    <t>B01.024.001</t>
  </si>
  <si>
    <t>B01.024.002</t>
  </si>
  <si>
    <t>Прием (осмотр, консультация) врача-нейрохирурга повторный</t>
  </si>
  <si>
    <t>B01.068.001</t>
  </si>
  <si>
    <t>Прием (осмотр, консультация) врача - челюстно-лицевого хирурга первичный</t>
  </si>
  <si>
    <t>B01.068.002</t>
  </si>
  <si>
    <t>Прием (осмотр, консультация) врача - челюстно-лицевого хирурга повторный</t>
  </si>
  <si>
    <t>А19.03.004.006</t>
  </si>
  <si>
    <t xml:space="preserve">A06.30.005.004.002 </t>
  </si>
  <si>
    <t>A05.03.004 .001</t>
  </si>
  <si>
    <t xml:space="preserve">A05.08.001.001 </t>
  </si>
  <si>
    <t xml:space="preserve">A05.22.002.001 </t>
  </si>
  <si>
    <t>Магниторезонансная томография головного мозга, придаточных пазух носа</t>
  </si>
  <si>
    <t>Магниторезонансная томография шеи с внутривенным контрастированием</t>
  </si>
  <si>
    <t>Магниторезонансная томография органов малого таза с внутривенным контрастированием</t>
  </si>
  <si>
    <t>B01.015.006.001</t>
  </si>
  <si>
    <t xml:space="preserve">B01.015.006.002 </t>
  </si>
  <si>
    <t>А 16.20.012.001</t>
  </si>
  <si>
    <t>А16.01.031.001.001</t>
  </si>
  <si>
    <t>А16.01.034.001.001</t>
  </si>
  <si>
    <t>А16.01.031.001.002</t>
  </si>
  <si>
    <t>А16.01.034.001.002</t>
  </si>
  <si>
    <t xml:space="preserve">Рефлексотерапия - повторный прием врача рефлексотерапевта </t>
  </si>
  <si>
    <t>В01.38.002</t>
  </si>
  <si>
    <t>Осмотр (консультация) врачом-радиологом повторный</t>
  </si>
  <si>
    <t xml:space="preserve">A06.30.005.004.001 </t>
  </si>
  <si>
    <t>Прерывание беременности (1 койко-день)</t>
  </si>
  <si>
    <t>А06.28.013</t>
  </si>
  <si>
    <t>Обзорная урография (рентгенография мочевыделительной системы)</t>
  </si>
  <si>
    <t xml:space="preserve">A06.20.001 </t>
  </si>
  <si>
    <t>Лапаротомия. Ампутация матки (4 койко-дня)</t>
  </si>
  <si>
    <t>Лапаротомия. Экстирпация матки (4 койко-дня)</t>
  </si>
  <si>
    <t>Влагалищная экстирпация матки (4 койко-дня)</t>
  </si>
  <si>
    <t>Лапароскопия. Ампутация матки (4 койко-дня)</t>
  </si>
  <si>
    <t>Ампутация шейки матки. Манчестерская операция (4 койко-дня)</t>
  </si>
  <si>
    <t>Лапароскопия. Цистэктомия (3 койко-дня)</t>
  </si>
  <si>
    <t>Гистероскопия (1 койко-день )</t>
  </si>
  <si>
    <t>Лапароскопия. Тубэктомия (3 койко-дня)</t>
  </si>
  <si>
    <t>Передняя кольпорафия и задняя кольпоперинеолеваторопластика (2 койко-дня)</t>
  </si>
  <si>
    <t>Гистеросальпингография (1 койко-день)</t>
  </si>
  <si>
    <t>Лечение на аппарате Экстрейл 1 единица ( укладка)</t>
  </si>
  <si>
    <t>Лечение на аппарате Экстрейл 2 единицы ( укладки)</t>
  </si>
  <si>
    <t>Лечение на аппарате Экстрейл 3 единицы ( укладки)</t>
  </si>
  <si>
    <t>Лечение на аппарате Экстрейл 4 единицы ( укладки)</t>
  </si>
  <si>
    <t>Лечение на аппарате Терабалт 1 единица ( укладка)</t>
  </si>
  <si>
    <t>Холецистэктомия малоинвазивная (5 койко-дней)</t>
  </si>
  <si>
    <t>Грыжесечение паховой грыжи с протезированием синтетическим протезом (5 койко-дней)</t>
  </si>
  <si>
    <t>Грыжесечение вентральной грыжи с протезированием синтетическим протезом  (8 койко-дней)</t>
  </si>
  <si>
    <t>Раздельное диагностическое выскабливание полости матки и цервикального канала (1 койко-день)</t>
  </si>
  <si>
    <t>ПЕРЕЧЕНЬ по амбулаторной помощи</t>
  </si>
  <si>
    <t>Начальник отдела платных услуг                                                                                              А.А. Антипина</t>
  </si>
  <si>
    <t xml:space="preserve">                                                                                                                       "УТВЕРЖДАЮ"</t>
  </si>
  <si>
    <t xml:space="preserve">                                                                                        ________________А.И.Палтусов</t>
  </si>
  <si>
    <t>Грыжесечение паховой грыжи с протезированием синтетическим протезом (7 койко-дней)</t>
  </si>
  <si>
    <t xml:space="preserve">Грыжесечение вентральной грыжи с протезированием синтетическим протезом (10 койко-дней)  </t>
  </si>
  <si>
    <t xml:space="preserve">                                                                                        Приложение №4</t>
  </si>
  <si>
    <t>B01.001.009</t>
  </si>
  <si>
    <t>Индивидуальное врачебное консультирование в родах</t>
  </si>
  <si>
    <t>ГБ 2</t>
  </si>
  <si>
    <t>ГБ 3</t>
  </si>
  <si>
    <t>НДС 20%, руб.</t>
  </si>
  <si>
    <t xml:space="preserve">                                                                                        к приказу от 13.03.2020 г. №165-Д</t>
  </si>
  <si>
    <t xml:space="preserve">                                                                                        Главный врач ГБУЗ РБ ГКБ № 1 г. Стерлитамак</t>
  </si>
  <si>
    <t>Цены с услуги с НДС, руб.</t>
  </si>
  <si>
    <t xml:space="preserve">                                                                                                          16.03.2020 г.</t>
  </si>
  <si>
    <t xml:space="preserve"> в ГБУЗ РБ ГКБ № 1 г. Стерлитамак</t>
  </si>
  <si>
    <t>Главный врач ГБУЗ РБ ГКБ №1 г. Стерлитамак</t>
  </si>
  <si>
    <t>_____________________ И.И. Яппаров</t>
  </si>
  <si>
    <t>Прейскурант цен на уничтожение наркотических средств и психотропных веществ</t>
  </si>
  <si>
    <t>Стоимость услуги, руб.</t>
  </si>
  <si>
    <t>Перечень платных услуг на уничтожение наркотических средств и психотропных веществ</t>
  </si>
  <si>
    <t>Приложение №9</t>
  </si>
  <si>
    <t>Приложение №10</t>
  </si>
  <si>
    <t>Уничтожение наркотических средств и психотропных веществ и их прекурсоров до 50 шт. (ампул, таблеток и т.п.)</t>
  </si>
  <si>
    <t>Уничтожение наркотических средств и психотропных веществ и их прекурсоров от 51 до 100 шт. (ампул, таблеток и т.п.)</t>
  </si>
  <si>
    <t>Уничтожение наркотических средств и психотропных веществ и их прекурсоров от 101 и более штук (ампул, таблеток и т.п.)</t>
  </si>
  <si>
    <t>к приказу от 25.12.2024 г. №_____________</t>
  </si>
  <si>
    <r>
      <t xml:space="preserve">                                                                                                                                                              </t>
    </r>
    <r>
      <rPr>
        <u/>
        <sz val="10"/>
        <rFont val="Times New Roman"/>
        <family val="1"/>
        <charset val="204"/>
      </rPr>
      <t xml:space="preserve"> "25" декабря 2024 г.</t>
    </r>
  </si>
  <si>
    <t xml:space="preserve"> в ГБУЗ РБ ГКБ  № 1 г. Стерлитамак 01.01.2025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</si>
</sst>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_р_._-;\-* #,##0_р_._-;_-* &quot;-&quot;_р_._-;_-@_-"/>
    <numFmt numFmtId="165" formatCode="#,##0_р_."/>
    <numFmt numFmtId="166" formatCode="#,##0.00_р_."/>
    <numFmt numFmtId="167" formatCode="0.0"/>
  </numFmts>
  <fonts count="20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u/>
      <sz val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43" fontId="18" fillId="0" borderId="0" applyFont="0" applyFill="0" applyBorder="0" applyAlignment="0" applyProtection="0"/>
  </cellStyleXfs>
  <cellXfs count="356">
    <xf numFmtId="0" fontId="0" fillId="0" borderId="0" xfId="0" applyAlignment="1"/>
    <xf numFmtId="165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166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vertical="top" wrapText="1"/>
    </xf>
    <xf numFmtId="166" fontId="1" fillId="0" borderId="0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165" fontId="1" fillId="0" borderId="1" xfId="0" applyNumberFormat="1" applyFont="1" applyFill="1" applyBorder="1" applyAlignment="1" applyProtection="1">
      <alignment vertical="top"/>
    </xf>
    <xf numFmtId="166" fontId="1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top"/>
    </xf>
    <xf numFmtId="167" fontId="1" fillId="0" borderId="1" xfId="0" applyNumberFormat="1" applyFont="1" applyFill="1" applyBorder="1" applyAlignment="1" applyProtection="1">
      <alignment horizontal="center" vertical="top"/>
    </xf>
    <xf numFmtId="2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/>
    </xf>
    <xf numFmtId="1" fontId="1" fillId="0" borderId="1" xfId="0" applyNumberFormat="1" applyFont="1" applyFill="1" applyBorder="1" applyAlignment="1" applyProtection="1">
      <alignment horizontal="center" vertical="top"/>
    </xf>
    <xf numFmtId="0" fontId="1" fillId="2" borderId="0" xfId="0" applyNumberFormat="1" applyFont="1" applyFill="1" applyBorder="1" applyAlignment="1" applyProtection="1">
      <alignment vertical="top"/>
    </xf>
    <xf numFmtId="3" fontId="1" fillId="0" borderId="1" xfId="0" applyNumberFormat="1" applyFont="1" applyFill="1" applyBorder="1" applyAlignment="1" applyProtection="1">
      <alignment horizontal="center" vertical="top"/>
    </xf>
    <xf numFmtId="165" fontId="1" fillId="0" borderId="1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vertical="top"/>
    </xf>
    <xf numFmtId="16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right" vertical="center"/>
    </xf>
    <xf numFmtId="2" fontId="1" fillId="0" borderId="1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right" vertical="distributed"/>
    </xf>
    <xf numFmtId="2" fontId="1" fillId="0" borderId="1" xfId="0" applyNumberFormat="1" applyFont="1" applyFill="1" applyBorder="1" applyAlignment="1" applyProtection="1">
      <alignment vertical="top"/>
    </xf>
    <xf numFmtId="166" fontId="1" fillId="0" borderId="1" xfId="0" applyNumberFormat="1" applyFont="1" applyFill="1" applyBorder="1" applyAlignment="1" applyProtection="1">
      <alignment horizontal="right" vertical="top"/>
    </xf>
    <xf numFmtId="49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vertical="top"/>
    </xf>
    <xf numFmtId="165" fontId="2" fillId="0" borderId="1" xfId="0" applyNumberFormat="1" applyFont="1" applyFill="1" applyBorder="1" applyAlignment="1" applyProtection="1">
      <alignment vertical="top"/>
    </xf>
    <xf numFmtId="2" fontId="2" fillId="0" borderId="1" xfId="0" applyNumberFormat="1" applyFont="1" applyFill="1" applyBorder="1" applyAlignment="1" applyProtection="1">
      <alignment horizontal="center" vertical="top"/>
    </xf>
    <xf numFmtId="16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distributed" wrapText="1"/>
    </xf>
    <xf numFmtId="1" fontId="1" fillId="0" borderId="1" xfId="0" applyNumberFormat="1" applyFont="1" applyFill="1" applyBorder="1" applyAlignment="1" applyProtection="1">
      <alignment horizontal="left" vertical="top"/>
    </xf>
    <xf numFmtId="1" fontId="1" fillId="0" borderId="1" xfId="0" applyNumberFormat="1" applyFont="1" applyFill="1" applyBorder="1" applyAlignment="1" applyProtection="1">
      <alignment horizontal="left" vertical="top" indent="3"/>
    </xf>
    <xf numFmtId="0" fontId="1" fillId="4" borderId="0" xfId="0" applyNumberFormat="1" applyFont="1" applyFill="1" applyBorder="1" applyAlignment="1" applyProtection="1">
      <alignment vertical="top"/>
    </xf>
    <xf numFmtId="166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5" borderId="0" xfId="0" applyNumberFormat="1" applyFont="1" applyFill="1" applyBorder="1" applyAlignment="1" applyProtection="1">
      <alignment vertical="top"/>
    </xf>
    <xf numFmtId="4" fontId="1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distributed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distributed"/>
    </xf>
    <xf numFmtId="0" fontId="1" fillId="6" borderId="1" xfId="0" applyNumberFormat="1" applyFont="1" applyFill="1" applyBorder="1" applyAlignment="1" applyProtection="1">
      <alignment horizontal="center" vertical="top"/>
    </xf>
    <xf numFmtId="49" fontId="1" fillId="6" borderId="1" xfId="0" applyNumberFormat="1" applyFont="1" applyFill="1" applyBorder="1" applyAlignment="1" applyProtection="1">
      <alignment horizontal="center" vertical="top"/>
    </xf>
    <xf numFmtId="0" fontId="1" fillId="0" borderId="2" xfId="0" applyNumberFormat="1" applyFont="1" applyFill="1" applyBorder="1" applyAlignment="1" applyProtection="1">
      <alignment vertical="top"/>
    </xf>
    <xf numFmtId="0" fontId="1" fillId="0" borderId="2" xfId="0" applyNumberFormat="1" applyFont="1" applyFill="1" applyBorder="1" applyAlignment="1" applyProtection="1">
      <alignment horizontal="center" vertical="top"/>
    </xf>
    <xf numFmtId="165" fontId="1" fillId="0" borderId="2" xfId="0" applyNumberFormat="1" applyFont="1" applyFill="1" applyBorder="1" applyAlignment="1" applyProtection="1">
      <alignment vertical="top"/>
    </xf>
    <xf numFmtId="166" fontId="1" fillId="0" borderId="2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right" vertical="top"/>
    </xf>
    <xf numFmtId="165" fontId="1" fillId="0" borderId="1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right" vertical="top"/>
    </xf>
    <xf numFmtId="0" fontId="2" fillId="6" borderId="1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right" vertical="top"/>
    </xf>
    <xf numFmtId="165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166" fontId="7" fillId="0" borderId="0" xfId="0" applyNumberFormat="1" applyFont="1" applyFill="1" applyBorder="1" applyAlignment="1" applyProtection="1">
      <alignment horizontal="right" vertical="center"/>
    </xf>
    <xf numFmtId="166" fontId="7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vertical="top"/>
    </xf>
    <xf numFmtId="0" fontId="9" fillId="6" borderId="1" xfId="0" applyFont="1" applyFill="1" applyBorder="1" applyAlignment="1">
      <alignment vertical="top" wrapText="1"/>
    </xf>
    <xf numFmtId="49" fontId="9" fillId="6" borderId="1" xfId="0" applyNumberFormat="1" applyFont="1" applyFill="1" applyBorder="1" applyAlignment="1" applyProtection="1">
      <alignment horizontal="center" vertical="top"/>
    </xf>
    <xf numFmtId="166" fontId="8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7" borderId="0" xfId="0" applyNumberFormat="1" applyFont="1" applyFill="1" applyBorder="1" applyAlignment="1" applyProtection="1">
      <alignment vertical="top"/>
    </xf>
    <xf numFmtId="0" fontId="1" fillId="6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top" wrapText="1"/>
    </xf>
    <xf numFmtId="166" fontId="8" fillId="0" borderId="0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vertical="top"/>
    </xf>
    <xf numFmtId="0" fontId="1" fillId="3" borderId="1" xfId="0" applyNumberFormat="1" applyFont="1" applyFill="1" applyBorder="1" applyAlignment="1" applyProtection="1">
      <alignment vertical="top"/>
    </xf>
    <xf numFmtId="0" fontId="4" fillId="3" borderId="1" xfId="0" applyNumberFormat="1" applyFont="1" applyFill="1" applyBorder="1" applyAlignment="1" applyProtection="1">
      <alignment vertical="top"/>
    </xf>
    <xf numFmtId="49" fontId="1" fillId="3" borderId="1" xfId="0" applyNumberFormat="1" applyFont="1" applyFill="1" applyBorder="1" applyAlignment="1" applyProtection="1">
      <alignment horizontal="center" vertical="top"/>
    </xf>
    <xf numFmtId="1" fontId="1" fillId="3" borderId="1" xfId="0" applyNumberFormat="1" applyFont="1" applyFill="1" applyBorder="1" applyAlignment="1" applyProtection="1">
      <alignment horizontal="center" vertical="top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1" fillId="3" borderId="1" xfId="0" applyNumberFormat="1" applyFont="1" applyFill="1" applyBorder="1" applyAlignment="1" applyProtection="1">
      <alignment horizontal="center" vertical="top"/>
    </xf>
    <xf numFmtId="0" fontId="2" fillId="3" borderId="1" xfId="0" applyNumberFormat="1" applyFont="1" applyFill="1" applyBorder="1" applyAlignment="1" applyProtection="1">
      <alignment horizontal="center" vertical="top"/>
    </xf>
    <xf numFmtId="0" fontId="1" fillId="3" borderId="4" xfId="0" applyNumberFormat="1" applyFont="1" applyFill="1" applyBorder="1" applyAlignment="1" applyProtection="1">
      <alignment vertical="top"/>
    </xf>
    <xf numFmtId="0" fontId="1" fillId="3" borderId="2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vertical="top"/>
    </xf>
    <xf numFmtId="0" fontId="2" fillId="0" borderId="6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distributed" wrapText="1"/>
    </xf>
    <xf numFmtId="0" fontId="11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vertical="top"/>
    </xf>
    <xf numFmtId="0" fontId="9" fillId="3" borderId="1" xfId="0" applyFont="1" applyFill="1" applyBorder="1" applyAlignment="1">
      <alignment vertical="top" wrapText="1"/>
    </xf>
    <xf numFmtId="0" fontId="1" fillId="3" borderId="1" xfId="0" applyNumberFormat="1" applyFont="1" applyFill="1" applyBorder="1" applyAlignment="1" applyProtection="1">
      <alignment horizontal="right" vertical="top" wrapText="1"/>
    </xf>
    <xf numFmtId="0" fontId="1" fillId="3" borderId="1" xfId="0" applyNumberFormat="1" applyFont="1" applyFill="1" applyBorder="1" applyAlignment="1" applyProtection="1">
      <alignment horizontal="right" vertical="top"/>
    </xf>
    <xf numFmtId="0" fontId="1" fillId="3" borderId="5" xfId="0" applyNumberFormat="1" applyFont="1" applyFill="1" applyBorder="1" applyAlignment="1" applyProtection="1">
      <alignment horizontal="right" vertical="top"/>
    </xf>
    <xf numFmtId="0" fontId="9" fillId="3" borderId="1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vertical="top"/>
    </xf>
    <xf numFmtId="49" fontId="2" fillId="3" borderId="1" xfId="0" applyNumberFormat="1" applyFont="1" applyFill="1" applyBorder="1" applyAlignment="1" applyProtection="1">
      <alignment horizontal="center" vertical="top"/>
    </xf>
    <xf numFmtId="0" fontId="6" fillId="3" borderId="1" xfId="1" applyNumberFormat="1" applyFont="1" applyFill="1" applyBorder="1" applyAlignment="1" applyProtection="1">
      <alignment horizontal="left" vertical="top" wrapText="1"/>
    </xf>
    <xf numFmtId="0" fontId="1" fillId="3" borderId="1" xfId="1" applyNumberFormat="1" applyFont="1" applyFill="1" applyBorder="1" applyAlignment="1" applyProtection="1">
      <alignment vertical="top"/>
    </xf>
    <xf numFmtId="0" fontId="1" fillId="3" borderId="1" xfId="1" applyNumberFormat="1" applyFont="1" applyFill="1" applyBorder="1" applyAlignment="1" applyProtection="1">
      <alignment horizontal="left" vertical="top" wrapText="1"/>
    </xf>
    <xf numFmtId="0" fontId="1" fillId="3" borderId="2" xfId="1" applyNumberFormat="1" applyFont="1" applyFill="1" applyBorder="1" applyAlignment="1" applyProtection="1">
      <alignment horizontal="left" vertical="top" wrapText="1"/>
    </xf>
    <xf numFmtId="0" fontId="1" fillId="3" borderId="2" xfId="1" applyNumberFormat="1" applyFont="1" applyFill="1" applyBorder="1" applyAlignment="1" applyProtection="1">
      <alignment vertical="top"/>
    </xf>
    <xf numFmtId="0" fontId="1" fillId="3" borderId="1" xfId="1" applyFont="1" applyFill="1" applyBorder="1" applyAlignment="1">
      <alignment vertical="top" wrapText="1"/>
    </xf>
    <xf numFmtId="0" fontId="1" fillId="3" borderId="7" xfId="1" applyNumberFormat="1" applyFont="1" applyFill="1" applyBorder="1" applyAlignment="1" applyProtection="1">
      <alignment horizontal="left" vertical="top" wrapText="1"/>
    </xf>
    <xf numFmtId="0" fontId="1" fillId="3" borderId="7" xfId="1" applyNumberFormat="1" applyFont="1" applyFill="1" applyBorder="1" applyAlignment="1" applyProtection="1">
      <alignment vertical="top"/>
    </xf>
    <xf numFmtId="0" fontId="1" fillId="3" borderId="4" xfId="1" applyNumberFormat="1" applyFont="1" applyFill="1" applyBorder="1" applyAlignment="1" applyProtection="1">
      <alignment vertical="top"/>
    </xf>
    <xf numFmtId="0" fontId="1" fillId="3" borderId="1" xfId="1" applyNumberFormat="1" applyFont="1" applyFill="1" applyBorder="1" applyAlignment="1" applyProtection="1">
      <alignment vertical="top" wrapText="1"/>
    </xf>
    <xf numFmtId="0" fontId="1" fillId="3" borderId="1" xfId="0" applyNumberFormat="1" applyFont="1" applyFill="1" applyBorder="1" applyAlignment="1" applyProtection="1">
      <alignment vertical="top" wrapText="1"/>
    </xf>
    <xf numFmtId="0" fontId="4" fillId="3" borderId="1" xfId="0" applyNumberFormat="1" applyFont="1" applyFill="1" applyBorder="1" applyAlignment="1" applyProtection="1">
      <alignment horizontal="left" vertical="top" wrapText="1"/>
    </xf>
    <xf numFmtId="0" fontId="15" fillId="3" borderId="1" xfId="0" applyNumberFormat="1" applyFont="1" applyFill="1" applyBorder="1" applyAlignment="1" applyProtection="1">
      <alignment horizontal="left"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NumberFormat="1" applyFont="1" applyFill="1" applyBorder="1" applyAlignment="1" applyProtection="1">
      <alignment horizontal="right" vertical="top" wrapText="1"/>
    </xf>
    <xf numFmtId="0" fontId="1" fillId="3" borderId="2" xfId="0" applyNumberFormat="1" applyFont="1" applyFill="1" applyBorder="1" applyAlignment="1" applyProtection="1">
      <alignment horizontal="right" vertical="top"/>
    </xf>
    <xf numFmtId="0" fontId="1" fillId="3" borderId="9" xfId="0" applyNumberFormat="1" applyFont="1" applyFill="1" applyBorder="1" applyAlignment="1" applyProtection="1">
      <alignment horizontal="right" vertical="top"/>
    </xf>
    <xf numFmtId="0" fontId="1" fillId="3" borderId="5" xfId="0" applyNumberFormat="1" applyFont="1" applyFill="1" applyBorder="1" applyAlignment="1" applyProtection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49" fontId="1" fillId="3" borderId="2" xfId="0" applyNumberFormat="1" applyFont="1" applyFill="1" applyBorder="1" applyAlignment="1" applyProtection="1">
      <alignment horizontal="center" vertical="top"/>
    </xf>
    <xf numFmtId="0" fontId="1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justify" vertical="top" wrapText="1"/>
    </xf>
    <xf numFmtId="0" fontId="1" fillId="3" borderId="10" xfId="0" applyNumberFormat="1" applyFont="1" applyFill="1" applyBorder="1" applyAlignment="1" applyProtection="1">
      <alignment horizontal="righ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  <xf numFmtId="0" fontId="10" fillId="3" borderId="1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horizontal="center" vertical="top"/>
    </xf>
    <xf numFmtId="0" fontId="2" fillId="3" borderId="7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horizontal="right" vertical="top" wrapText="1"/>
    </xf>
    <xf numFmtId="0" fontId="1" fillId="3" borderId="7" xfId="0" applyNumberFormat="1" applyFont="1" applyFill="1" applyBorder="1" applyAlignment="1" applyProtection="1">
      <alignment horizontal="right" vertical="top"/>
    </xf>
    <xf numFmtId="0" fontId="1" fillId="3" borderId="8" xfId="0" applyNumberFormat="1" applyFont="1" applyFill="1" applyBorder="1" applyAlignment="1" applyProtection="1">
      <alignment horizontal="right" vertical="top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vertical="top"/>
    </xf>
    <xf numFmtId="0" fontId="2" fillId="3" borderId="2" xfId="0" applyNumberFormat="1" applyFont="1" applyFill="1" applyBorder="1" applyAlignment="1" applyProtection="1">
      <alignment horizontal="center" vertical="top"/>
    </xf>
    <xf numFmtId="0" fontId="6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NumberFormat="1" applyFont="1" applyFill="1" applyBorder="1" applyAlignment="1" applyProtection="1">
      <alignment vertical="top"/>
    </xf>
    <xf numFmtId="0" fontId="1" fillId="3" borderId="13" xfId="0" applyNumberFormat="1" applyFont="1" applyFill="1" applyBorder="1" applyAlignment="1" applyProtection="1">
      <alignment vertical="top"/>
    </xf>
    <xf numFmtId="0" fontId="6" fillId="3" borderId="13" xfId="0" applyNumberFormat="1" applyFont="1" applyFill="1" applyBorder="1" applyAlignment="1" applyProtection="1">
      <alignment horizontal="left" vertical="top" wrapText="1"/>
    </xf>
    <xf numFmtId="0" fontId="6" fillId="3" borderId="4" xfId="0" applyNumberFormat="1" applyFont="1" applyFill="1" applyBorder="1" applyAlignment="1" applyProtection="1">
      <alignment horizontal="left" vertical="top" wrapText="1"/>
    </xf>
    <xf numFmtId="0" fontId="6" fillId="3" borderId="7" xfId="0" applyNumberFormat="1" applyFont="1" applyFill="1" applyBorder="1" applyAlignment="1" applyProtection="1">
      <alignment horizontal="left"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1" fillId="3" borderId="1" xfId="0" applyNumberFormat="1" applyFont="1" applyFill="1" applyBorder="1" applyAlignment="1" applyProtection="1">
      <alignment horizontal="left" vertical="top"/>
    </xf>
    <xf numFmtId="0" fontId="1" fillId="3" borderId="4" xfId="0" applyNumberFormat="1" applyFont="1" applyFill="1" applyBorder="1" applyAlignment="1" applyProtection="1">
      <alignment horizontal="left" vertical="top"/>
    </xf>
    <xf numFmtId="1" fontId="1" fillId="3" borderId="2" xfId="0" applyNumberFormat="1" applyFont="1" applyFill="1" applyBorder="1" applyAlignment="1" applyProtection="1">
      <alignment horizontal="center" vertical="top"/>
    </xf>
    <xf numFmtId="0" fontId="2" fillId="3" borderId="7" xfId="0" applyNumberFormat="1" applyFont="1" applyFill="1" applyBorder="1" applyAlignment="1" applyProtection="1">
      <alignment horizontal="center" vertical="top"/>
    </xf>
    <xf numFmtId="0" fontId="13" fillId="3" borderId="1" xfId="0" applyNumberFormat="1" applyFont="1" applyFill="1" applyBorder="1" applyAlignment="1" applyProtection="1">
      <alignment vertical="top"/>
    </xf>
    <xf numFmtId="0" fontId="1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2" fontId="1" fillId="3" borderId="1" xfId="0" applyNumberFormat="1" applyFont="1" applyFill="1" applyBorder="1" applyAlignment="1" applyProtection="1">
      <alignment horizontal="right" vertical="top"/>
    </xf>
    <xf numFmtId="1" fontId="1" fillId="3" borderId="5" xfId="0" applyNumberFormat="1" applyFont="1" applyFill="1" applyBorder="1" applyAlignment="1" applyProtection="1">
      <alignment horizontal="right" vertical="top"/>
    </xf>
    <xf numFmtId="4" fontId="1" fillId="3" borderId="1" xfId="0" applyNumberFormat="1" applyFont="1" applyFill="1" applyBorder="1" applyAlignment="1" applyProtection="1">
      <alignment vertical="top"/>
    </xf>
    <xf numFmtId="3" fontId="1" fillId="3" borderId="1" xfId="0" applyNumberFormat="1" applyFont="1" applyFill="1" applyBorder="1" applyAlignment="1" applyProtection="1">
      <alignment vertical="top"/>
    </xf>
    <xf numFmtId="1" fontId="1" fillId="3" borderId="1" xfId="0" applyNumberFormat="1" applyFont="1" applyFill="1" applyBorder="1" applyAlignment="1" applyProtection="1">
      <alignment vertical="top"/>
    </xf>
    <xf numFmtId="4" fontId="1" fillId="3" borderId="1" xfId="0" applyNumberFormat="1" applyFont="1" applyFill="1" applyBorder="1" applyAlignment="1" applyProtection="1">
      <alignment horizontal="right" vertical="top"/>
    </xf>
    <xf numFmtId="3" fontId="1" fillId="3" borderId="5" xfId="0" applyNumberFormat="1" applyFont="1" applyFill="1" applyBorder="1" applyAlignment="1" applyProtection="1">
      <alignment horizontal="right" vertical="top"/>
    </xf>
    <xf numFmtId="0" fontId="1" fillId="3" borderId="2" xfId="0" applyNumberFormat="1" applyFont="1" applyFill="1" applyBorder="1" applyAlignment="1" applyProtection="1">
      <alignment vertical="top" wrapText="1"/>
    </xf>
    <xf numFmtId="49" fontId="1" fillId="3" borderId="1" xfId="0" applyNumberFormat="1" applyFont="1" applyFill="1" applyBorder="1" applyAlignment="1" applyProtection="1">
      <alignment vertical="top"/>
    </xf>
    <xf numFmtId="0" fontId="1" fillId="3" borderId="6" xfId="0" applyFont="1" applyFill="1" applyBorder="1" applyAlignment="1">
      <alignment vertical="top" wrapText="1"/>
    </xf>
    <xf numFmtId="0" fontId="1" fillId="3" borderId="6" xfId="0" applyNumberFormat="1" applyFont="1" applyFill="1" applyBorder="1" applyAlignment="1" applyProtection="1">
      <alignment horizontal="right" vertical="top" wrapText="1"/>
    </xf>
    <xf numFmtId="0" fontId="1" fillId="3" borderId="6" xfId="0" applyNumberFormat="1" applyFont="1" applyFill="1" applyBorder="1" applyAlignment="1" applyProtection="1">
      <alignment horizontal="right" vertical="top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0" fontId="15" fillId="3" borderId="1" xfId="0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0" fontId="15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3" fontId="2" fillId="3" borderId="6" xfId="0" applyNumberFormat="1" applyFont="1" applyFill="1" applyBorder="1" applyAlignment="1">
      <alignment vertical="top" wrapText="1"/>
    </xf>
    <xf numFmtId="49" fontId="1" fillId="3" borderId="0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horizontal="left" vertical="top" wrapText="1"/>
    </xf>
    <xf numFmtId="0" fontId="1" fillId="3" borderId="0" xfId="0" applyNumberFormat="1" applyFont="1" applyFill="1" applyBorder="1" applyAlignment="1" applyProtection="1">
      <alignment horizontal="right" vertical="top" wrapText="1"/>
    </xf>
    <xf numFmtId="0" fontId="1" fillId="3" borderId="0" xfId="0" applyNumberFormat="1" applyFont="1" applyFill="1" applyBorder="1" applyAlignment="1" applyProtection="1">
      <alignment horizontal="right" vertical="top"/>
    </xf>
    <xf numFmtId="0" fontId="1" fillId="3" borderId="0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vertical="top" wrapText="1"/>
    </xf>
    <xf numFmtId="0" fontId="1" fillId="8" borderId="1" xfId="0" applyNumberFormat="1" applyFont="1" applyFill="1" applyBorder="1" applyAlignment="1" applyProtection="1">
      <alignment horizontal="right" vertical="top" wrapText="1"/>
    </xf>
    <xf numFmtId="0" fontId="1" fillId="8" borderId="1" xfId="0" applyNumberFormat="1" applyFont="1" applyFill="1" applyBorder="1" applyAlignment="1" applyProtection="1">
      <alignment horizontal="right" vertical="top"/>
    </xf>
    <xf numFmtId="0" fontId="1" fillId="8" borderId="5" xfId="0" applyNumberFormat="1" applyFont="1" applyFill="1" applyBorder="1" applyAlignment="1" applyProtection="1">
      <alignment horizontal="right" vertical="top"/>
    </xf>
    <xf numFmtId="0" fontId="1" fillId="9" borderId="0" xfId="0" applyNumberFormat="1" applyFont="1" applyFill="1" applyBorder="1" applyAlignment="1" applyProtection="1">
      <alignment vertical="top"/>
    </xf>
    <xf numFmtId="0" fontId="4" fillId="9" borderId="0" xfId="0" applyNumberFormat="1" applyFont="1" applyFill="1" applyBorder="1" applyAlignment="1" applyProtection="1">
      <alignment vertical="top"/>
    </xf>
    <xf numFmtId="49" fontId="1" fillId="8" borderId="1" xfId="0" applyNumberFormat="1" applyFont="1" applyFill="1" applyBorder="1" applyAlignment="1" applyProtection="1">
      <alignment horizontal="center" vertical="top"/>
    </xf>
    <xf numFmtId="49" fontId="1" fillId="10" borderId="1" xfId="0" applyNumberFormat="1" applyFont="1" applyFill="1" applyBorder="1" applyAlignment="1" applyProtection="1">
      <alignment horizontal="center" vertical="top"/>
    </xf>
    <xf numFmtId="0" fontId="2" fillId="10" borderId="1" xfId="0" applyNumberFormat="1" applyFont="1" applyFill="1" applyBorder="1" applyAlignment="1" applyProtection="1">
      <alignment horizontal="left" vertical="top" wrapText="1"/>
    </xf>
    <xf numFmtId="0" fontId="1" fillId="10" borderId="1" xfId="0" applyNumberFormat="1" applyFont="1" applyFill="1" applyBorder="1" applyAlignment="1" applyProtection="1">
      <alignment horizontal="right" vertical="top" wrapText="1"/>
    </xf>
    <xf numFmtId="0" fontId="1" fillId="10" borderId="1" xfId="0" applyNumberFormat="1" applyFont="1" applyFill="1" applyBorder="1" applyAlignment="1" applyProtection="1">
      <alignment horizontal="right" vertical="top"/>
    </xf>
    <xf numFmtId="0" fontId="1" fillId="10" borderId="5" xfId="0" applyNumberFormat="1" applyFont="1" applyFill="1" applyBorder="1" applyAlignment="1" applyProtection="1">
      <alignment horizontal="right" vertical="top"/>
    </xf>
    <xf numFmtId="0" fontId="1" fillId="9" borderId="1" xfId="0" applyNumberFormat="1" applyFont="1" applyFill="1" applyBorder="1" applyAlignment="1" applyProtection="1">
      <alignment horizontal="center" vertical="top"/>
    </xf>
    <xf numFmtId="49" fontId="1" fillId="9" borderId="1" xfId="0" applyNumberFormat="1" applyFont="1" applyFill="1" applyBorder="1" applyAlignment="1" applyProtection="1">
      <alignment horizontal="center" vertical="top"/>
    </xf>
    <xf numFmtId="0" fontId="1" fillId="9" borderId="1" xfId="0" applyNumberFormat="1" applyFont="1" applyFill="1" applyBorder="1" applyAlignment="1" applyProtection="1">
      <alignment horizontal="left" vertical="top" wrapText="1"/>
    </xf>
    <xf numFmtId="0" fontId="1" fillId="9" borderId="1" xfId="0" applyNumberFormat="1" applyFont="1" applyFill="1" applyBorder="1" applyAlignment="1" applyProtection="1">
      <alignment horizontal="right" vertical="top" wrapText="1"/>
    </xf>
    <xf numFmtId="0" fontId="1" fillId="9" borderId="1" xfId="0" applyNumberFormat="1" applyFont="1" applyFill="1" applyBorder="1" applyAlignment="1" applyProtection="1">
      <alignment horizontal="right" vertical="top"/>
    </xf>
    <xf numFmtId="0" fontId="1" fillId="9" borderId="5" xfId="0" applyNumberFormat="1" applyFont="1" applyFill="1" applyBorder="1" applyAlignment="1" applyProtection="1">
      <alignment horizontal="right" vertical="top"/>
    </xf>
    <xf numFmtId="0" fontId="15" fillId="9" borderId="1" xfId="0" applyNumberFormat="1" applyFont="1" applyFill="1" applyBorder="1" applyAlignment="1" applyProtection="1">
      <alignment horizontal="left" vertical="top" wrapText="1"/>
    </xf>
    <xf numFmtId="0" fontId="1" fillId="9" borderId="1" xfId="0" applyNumberFormat="1" applyFont="1" applyFill="1" applyBorder="1" applyAlignment="1" applyProtection="1">
      <alignment vertical="top"/>
    </xf>
    <xf numFmtId="0" fontId="1" fillId="9" borderId="7" xfId="0" applyNumberFormat="1" applyFont="1" applyFill="1" applyBorder="1" applyAlignment="1" applyProtection="1">
      <alignment horizontal="center" vertical="top"/>
    </xf>
    <xf numFmtId="49" fontId="1" fillId="9" borderId="11" xfId="0" applyNumberFormat="1" applyFont="1" applyFill="1" applyBorder="1" applyAlignment="1" applyProtection="1">
      <alignment horizontal="center" vertical="top"/>
    </xf>
    <xf numFmtId="0" fontId="1" fillId="9" borderId="11" xfId="0" applyNumberFormat="1" applyFont="1" applyFill="1" applyBorder="1" applyAlignment="1" applyProtection="1">
      <alignment horizontal="left" vertical="top" wrapText="1"/>
    </xf>
    <xf numFmtId="0" fontId="1" fillId="9" borderId="11" xfId="0" applyNumberFormat="1" applyFont="1" applyFill="1" applyBorder="1" applyAlignment="1" applyProtection="1">
      <alignment horizontal="right" vertical="top" wrapText="1"/>
    </xf>
    <xf numFmtId="0" fontId="1" fillId="9" borderId="11" xfId="0" applyNumberFormat="1" applyFont="1" applyFill="1" applyBorder="1" applyAlignment="1" applyProtection="1">
      <alignment horizontal="right" vertical="top"/>
    </xf>
    <xf numFmtId="0" fontId="1" fillId="9" borderId="12" xfId="0" applyNumberFormat="1" applyFont="1" applyFill="1" applyBorder="1" applyAlignment="1" applyProtection="1">
      <alignment horizontal="right" vertical="top"/>
    </xf>
    <xf numFmtId="0" fontId="15" fillId="9" borderId="7" xfId="0" applyNumberFormat="1" applyFont="1" applyFill="1" applyBorder="1" applyAlignment="1" applyProtection="1">
      <alignment horizontal="left" vertical="top" wrapText="1"/>
    </xf>
    <xf numFmtId="0" fontId="1" fillId="9" borderId="7" xfId="0" applyNumberFormat="1" applyFont="1" applyFill="1" applyBorder="1" applyAlignment="1" applyProtection="1">
      <alignment vertical="top"/>
    </xf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justify" vertical="top" wrapText="1"/>
    </xf>
    <xf numFmtId="0" fontId="15" fillId="9" borderId="2" xfId="0" applyFont="1" applyFill="1" applyBorder="1" applyAlignment="1">
      <alignment horizontal="justify" vertical="top" wrapText="1"/>
    </xf>
    <xf numFmtId="49" fontId="1" fillId="9" borderId="2" xfId="0" applyNumberFormat="1" applyFont="1" applyFill="1" applyBorder="1" applyAlignment="1" applyProtection="1">
      <alignment horizontal="center" vertical="top"/>
    </xf>
    <xf numFmtId="0" fontId="1" fillId="9" borderId="2" xfId="0" applyNumberFormat="1" applyFont="1" applyFill="1" applyBorder="1" applyAlignment="1" applyProtection="1">
      <alignment horizontal="left" vertical="top" wrapText="1"/>
    </xf>
    <xf numFmtId="0" fontId="1" fillId="9" borderId="2" xfId="0" applyNumberFormat="1" applyFont="1" applyFill="1" applyBorder="1" applyAlignment="1" applyProtection="1">
      <alignment horizontal="right" vertical="top" wrapText="1"/>
    </xf>
    <xf numFmtId="0" fontId="1" fillId="9" borderId="2" xfId="0" applyNumberFormat="1" applyFont="1" applyFill="1" applyBorder="1" applyAlignment="1" applyProtection="1">
      <alignment horizontal="right" vertical="top"/>
    </xf>
    <xf numFmtId="0" fontId="1" fillId="9" borderId="9" xfId="0" applyNumberFormat="1" applyFont="1" applyFill="1" applyBorder="1" applyAlignment="1" applyProtection="1">
      <alignment horizontal="right" vertical="top"/>
    </xf>
    <xf numFmtId="0" fontId="15" fillId="9" borderId="2" xfId="0" applyNumberFormat="1" applyFont="1" applyFill="1" applyBorder="1" applyAlignment="1" applyProtection="1">
      <alignment horizontal="left" vertical="top" wrapText="1"/>
    </xf>
    <xf numFmtId="1" fontId="1" fillId="9" borderId="1" xfId="0" applyNumberFormat="1" applyFont="1" applyFill="1" applyBorder="1" applyAlignment="1" applyProtection="1">
      <alignment horizontal="center" vertical="top"/>
    </xf>
    <xf numFmtId="0" fontId="2" fillId="9" borderId="1" xfId="0" applyNumberFormat="1" applyFont="1" applyFill="1" applyBorder="1" applyAlignment="1" applyProtection="1">
      <alignment horizontal="center" vertical="top"/>
    </xf>
    <xf numFmtId="0" fontId="2" fillId="9" borderId="1" xfId="0" applyNumberFormat="1" applyFont="1" applyFill="1" applyBorder="1" applyAlignment="1" applyProtection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top"/>
    </xf>
    <xf numFmtId="0" fontId="17" fillId="3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right" vertical="top" wrapText="1"/>
    </xf>
    <xf numFmtId="0" fontId="4" fillId="0" borderId="1" xfId="0" applyNumberFormat="1" applyFont="1" applyFill="1" applyBorder="1" applyAlignment="1" applyProtection="1">
      <alignment horizontal="right" vertical="top"/>
    </xf>
    <xf numFmtId="0" fontId="4" fillId="0" borderId="5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top"/>
    </xf>
    <xf numFmtId="0" fontId="1" fillId="9" borderId="5" xfId="0" applyNumberFormat="1" applyFont="1" applyFill="1" applyBorder="1" applyAlignment="1" applyProtection="1">
      <alignment horizontal="center" vertical="top"/>
    </xf>
    <xf numFmtId="0" fontId="2" fillId="3" borderId="1" xfId="0" applyFont="1" applyFill="1" applyBorder="1" applyAlignment="1">
      <alignment vertical="top"/>
    </xf>
    <xf numFmtId="0" fontId="11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vertical="top"/>
    </xf>
    <xf numFmtId="0" fontId="1" fillId="3" borderId="1" xfId="1" applyNumberFormat="1" applyFont="1" applyFill="1" applyBorder="1" applyAlignment="1" applyProtection="1">
      <alignment horizontal="center" vertical="top"/>
    </xf>
    <xf numFmtId="0" fontId="1" fillId="3" borderId="2" xfId="1" applyNumberFormat="1" applyFont="1" applyFill="1" applyBorder="1" applyAlignment="1" applyProtection="1">
      <alignment horizontal="center" vertical="top"/>
    </xf>
    <xf numFmtId="0" fontId="1" fillId="3" borderId="1" xfId="1" applyFont="1" applyFill="1" applyBorder="1" applyAlignment="1">
      <alignment horizontal="center" vertical="top" wrapText="1"/>
    </xf>
    <xf numFmtId="49" fontId="1" fillId="3" borderId="7" xfId="1" applyNumberFormat="1" applyFont="1" applyFill="1" applyBorder="1" applyAlignment="1" applyProtection="1">
      <alignment horizontal="center" vertical="top"/>
    </xf>
    <xf numFmtId="49" fontId="1" fillId="3" borderId="1" xfId="1" applyNumberFormat="1" applyFont="1" applyFill="1" applyBorder="1" applyAlignment="1" applyProtection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3" borderId="1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justify" vertical="top" wrapText="1"/>
    </xf>
    <xf numFmtId="0" fontId="1" fillId="3" borderId="2" xfId="0" applyFont="1" applyFill="1" applyBorder="1" applyAlignment="1">
      <alignment horizontal="right" vertical="top" wrapText="1"/>
    </xf>
    <xf numFmtId="0" fontId="1" fillId="3" borderId="9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/>
    </xf>
    <xf numFmtId="0" fontId="1" fillId="3" borderId="5" xfId="0" applyFont="1" applyFill="1" applyBorder="1" applyAlignment="1">
      <alignment horizontal="right" vertical="top"/>
    </xf>
    <xf numFmtId="0" fontId="1" fillId="9" borderId="1" xfId="0" applyFont="1" applyFill="1" applyBorder="1" applyAlignment="1">
      <alignment horizontal="right" vertical="top" wrapText="1"/>
    </xf>
    <xf numFmtId="0" fontId="1" fillId="9" borderId="1" xfId="0" applyFont="1" applyFill="1" applyBorder="1" applyAlignment="1">
      <alignment horizontal="right" vertical="top"/>
    </xf>
    <xf numFmtId="0" fontId="1" fillId="9" borderId="5" xfId="0" applyFont="1" applyFill="1" applyBorder="1" applyAlignment="1">
      <alignment horizontal="right" vertical="top"/>
    </xf>
    <xf numFmtId="0" fontId="11" fillId="3" borderId="1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justify" vertical="top"/>
    </xf>
    <xf numFmtId="0" fontId="4" fillId="3" borderId="1" xfId="0" applyNumberFormat="1" applyFont="1" applyFill="1" applyBorder="1" applyAlignment="1" applyProtection="1">
      <alignment horizontal="center" vertical="top"/>
    </xf>
    <xf numFmtId="0" fontId="1" fillId="3" borderId="1" xfId="0" applyNumberFormat="1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2" xfId="0" applyNumberFormat="1" applyFont="1" applyFill="1" applyBorder="1" applyAlignment="1">
      <alignment horizontal="right" vertical="top" wrapText="1"/>
    </xf>
    <xf numFmtId="0" fontId="9" fillId="3" borderId="1" xfId="0" applyNumberFormat="1" applyFont="1" applyFill="1" applyBorder="1" applyAlignment="1">
      <alignment horizontal="right" vertical="top" wrapText="1"/>
    </xf>
    <xf numFmtId="0" fontId="1" fillId="3" borderId="10" xfId="0" applyFont="1" applyFill="1" applyBorder="1" applyAlignment="1">
      <alignment vertical="top"/>
    </xf>
    <xf numFmtId="0" fontId="1" fillId="3" borderId="4" xfId="0" applyFont="1" applyFill="1" applyBorder="1" applyAlignment="1">
      <alignment vertical="top" wrapText="1"/>
    </xf>
    <xf numFmtId="0" fontId="1" fillId="3" borderId="0" xfId="0" applyFont="1" applyFill="1" applyAlignment="1">
      <alignment horizontal="center" vertical="top" wrapText="1"/>
    </xf>
    <xf numFmtId="0" fontId="1" fillId="9" borderId="0" xfId="0" applyFont="1" applyFill="1" applyAlignment="1">
      <alignment horizontal="center" vertical="top"/>
    </xf>
    <xf numFmtId="0" fontId="1" fillId="3" borderId="5" xfId="0" applyNumberFormat="1" applyFont="1" applyFill="1" applyBorder="1" applyAlignment="1" applyProtection="1">
      <alignment horizontal="right" vertical="top" wrapText="1"/>
    </xf>
    <xf numFmtId="0" fontId="1" fillId="8" borderId="1" xfId="0" applyNumberFormat="1" applyFont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right" vertical="top"/>
    </xf>
    <xf numFmtId="4" fontId="1" fillId="3" borderId="1" xfId="0" applyNumberFormat="1" applyFont="1" applyFill="1" applyBorder="1" applyAlignment="1">
      <alignment vertical="top" wrapText="1"/>
    </xf>
    <xf numFmtId="43" fontId="1" fillId="0" borderId="0" xfId="2" applyFont="1" applyFill="1" applyBorder="1" applyAlignment="1" applyProtection="1">
      <alignment horizontal="right" vertical="top"/>
    </xf>
    <xf numFmtId="43" fontId="1" fillId="0" borderId="1" xfId="2" applyFont="1" applyFill="1" applyBorder="1" applyAlignment="1" applyProtection="1">
      <alignment horizontal="right" vertical="top"/>
    </xf>
    <xf numFmtId="43" fontId="1" fillId="0" borderId="1" xfId="2" applyFont="1" applyFill="1" applyBorder="1" applyAlignment="1" applyProtection="1">
      <alignment vertical="top"/>
    </xf>
    <xf numFmtId="43" fontId="1" fillId="0" borderId="0" xfId="2" applyFont="1" applyFill="1" applyBorder="1" applyAlignment="1" applyProtection="1">
      <alignment vertical="top"/>
    </xf>
    <xf numFmtId="0" fontId="14" fillId="0" borderId="0" xfId="0" applyFont="1" applyFill="1" applyBorder="1" applyAlignment="1">
      <alignment vertical="top"/>
    </xf>
    <xf numFmtId="2" fontId="1" fillId="0" borderId="0" xfId="2" applyNumberFormat="1" applyFont="1" applyFill="1" applyBorder="1" applyAlignment="1" applyProtection="1">
      <alignment horizontal="right" vertical="top"/>
    </xf>
    <xf numFmtId="2" fontId="2" fillId="0" borderId="1" xfId="2" applyNumberFormat="1" applyFont="1" applyFill="1" applyBorder="1" applyAlignment="1" applyProtection="1">
      <alignment horizontal="center" vertical="center" wrapText="1"/>
    </xf>
    <xf numFmtId="2" fontId="1" fillId="0" borderId="1" xfId="2" applyNumberFormat="1" applyFont="1" applyFill="1" applyBorder="1" applyAlignment="1" applyProtection="1">
      <alignment horizontal="right" vertical="top"/>
    </xf>
    <xf numFmtId="43" fontId="2" fillId="0" borderId="1" xfId="2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11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43" fontId="1" fillId="11" borderId="1" xfId="2" applyFont="1" applyFill="1" applyBorder="1" applyAlignment="1" applyProtection="1">
      <alignment horizontal="right" vertical="top"/>
    </xf>
    <xf numFmtId="2" fontId="1" fillId="11" borderId="1" xfId="2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12" borderId="1" xfId="0" applyNumberFormat="1" applyFont="1" applyFill="1" applyBorder="1" applyAlignment="1" applyProtection="1">
      <alignment horizontal="center" vertical="center" wrapText="1"/>
    </xf>
    <xf numFmtId="0" fontId="2" fillId="12" borderId="1" xfId="0" applyNumberFormat="1" applyFont="1" applyFill="1" applyBorder="1" applyAlignment="1" applyProtection="1">
      <alignment horizontal="left" vertical="distributed" wrapText="1"/>
    </xf>
    <xf numFmtId="2" fontId="2" fillId="12" borderId="1" xfId="2" applyNumberFormat="1" applyFont="1" applyFill="1" applyBorder="1" applyAlignment="1" applyProtection="1">
      <alignment horizontal="center" vertical="center" wrapText="1"/>
    </xf>
    <xf numFmtId="43" fontId="2" fillId="12" borderId="1" xfId="2" applyFont="1" applyFill="1" applyBorder="1" applyAlignment="1" applyProtection="1">
      <alignment horizontal="center" vertical="center" wrapText="1"/>
    </xf>
    <xf numFmtId="0" fontId="2" fillId="12" borderId="1" xfId="0" applyNumberFormat="1" applyFont="1" applyFill="1" applyBorder="1" applyAlignment="1" applyProtection="1">
      <alignment horizontal="center" vertical="top"/>
    </xf>
    <xf numFmtId="0" fontId="2" fillId="12" borderId="1" xfId="0" applyNumberFormat="1" applyFont="1" applyFill="1" applyBorder="1" applyAlignment="1" applyProtection="1">
      <alignment horizontal="left" vertical="top" wrapText="1"/>
    </xf>
    <xf numFmtId="0" fontId="1" fillId="12" borderId="1" xfId="0" applyNumberFormat="1" applyFont="1" applyFill="1" applyBorder="1" applyAlignment="1" applyProtection="1">
      <alignment horizontal="right" vertical="top" wrapText="1"/>
    </xf>
    <xf numFmtId="0" fontId="1" fillId="12" borderId="1" xfId="0" applyNumberFormat="1" applyFont="1" applyFill="1" applyBorder="1" applyAlignment="1" applyProtection="1">
      <alignment horizontal="right" vertical="top"/>
    </xf>
    <xf numFmtId="0" fontId="11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6" fillId="12" borderId="1" xfId="0" applyNumberFormat="1" applyFont="1" applyFill="1" applyBorder="1" applyAlignment="1" applyProtection="1">
      <alignment horizontal="center" vertical="center" wrapText="1"/>
    </xf>
    <xf numFmtId="0" fontId="6" fillId="12" borderId="1" xfId="0" applyNumberFormat="1" applyFont="1" applyFill="1" applyBorder="1" applyAlignment="1" applyProtection="1">
      <alignment horizontal="left" vertical="distributed" wrapText="1"/>
    </xf>
    <xf numFmtId="0" fontId="11" fillId="12" borderId="1" xfId="0" applyNumberFormat="1" applyFont="1" applyFill="1" applyBorder="1" applyAlignment="1" applyProtection="1">
      <alignment vertical="top" wrapText="1"/>
    </xf>
    <xf numFmtId="0" fontId="11" fillId="9" borderId="1" xfId="0" applyNumberFormat="1" applyFont="1" applyFill="1" applyBorder="1" applyAlignment="1" applyProtection="1">
      <alignment horizontal="center" vertical="top"/>
    </xf>
    <xf numFmtId="49" fontId="11" fillId="9" borderId="1" xfId="0" applyNumberFormat="1" applyFont="1" applyFill="1" applyBorder="1" applyAlignment="1" applyProtection="1">
      <alignment horizontal="center" vertical="top"/>
    </xf>
    <xf numFmtId="0" fontId="11" fillId="9" borderId="1" xfId="0" applyNumberFormat="1" applyFont="1" applyFill="1" applyBorder="1" applyAlignment="1" applyProtection="1">
      <alignment horizontal="left" vertical="top" wrapText="1"/>
    </xf>
    <xf numFmtId="0" fontId="11" fillId="9" borderId="1" xfId="0" applyNumberFormat="1" applyFont="1" applyFill="1" applyBorder="1" applyAlignment="1" applyProtection="1">
      <alignment horizontal="right" vertical="top" wrapText="1"/>
    </xf>
    <xf numFmtId="0" fontId="11" fillId="9" borderId="1" xfId="0" applyNumberFormat="1" applyFont="1" applyFill="1" applyBorder="1" applyAlignment="1" applyProtection="1">
      <alignment horizontal="right" vertical="top"/>
    </xf>
    <xf numFmtId="49" fontId="11" fillId="9" borderId="1" xfId="0" applyNumberFormat="1" applyFont="1" applyFill="1" applyBorder="1" applyAlignment="1" applyProtection="1">
      <alignment horizontal="left" vertical="top"/>
    </xf>
    <xf numFmtId="0" fontId="11" fillId="9" borderId="1" xfId="0" applyNumberFormat="1" applyFont="1" applyFill="1" applyBorder="1" applyAlignment="1" applyProtection="1">
      <alignment vertical="top"/>
    </xf>
    <xf numFmtId="43" fontId="11" fillId="9" borderId="1" xfId="2" applyFont="1" applyFill="1" applyBorder="1" applyAlignment="1" applyProtection="1">
      <alignment horizontal="right" vertical="top"/>
    </xf>
    <xf numFmtId="166" fontId="9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166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2" fillId="9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right" vertical="top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>
      <alignment horizontal="left" vertical="top" wrapText="1"/>
    </xf>
    <xf numFmtId="166" fontId="6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right" vertical="top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1" fillId="9" borderId="5" xfId="0" applyNumberFormat="1" applyFont="1" applyFill="1" applyBorder="1" applyAlignment="1" applyProtection="1">
      <alignment horizontal="center" vertical="top"/>
    </xf>
    <xf numFmtId="0" fontId="1" fillId="9" borderId="6" xfId="0" applyNumberFormat="1" applyFont="1" applyFill="1" applyBorder="1" applyAlignment="1" applyProtection="1">
      <alignment horizontal="center" vertical="top"/>
    </xf>
    <xf numFmtId="0" fontId="1" fillId="9" borderId="4" xfId="0" applyNumberFormat="1" applyFont="1" applyFill="1" applyBorder="1" applyAlignment="1" applyProtection="1">
      <alignment horizontal="center" vertical="top"/>
    </xf>
    <xf numFmtId="0" fontId="2" fillId="3" borderId="1" xfId="0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166" fontId="2" fillId="0" borderId="0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6"/>
    </xf>
    <xf numFmtId="0" fontId="6" fillId="0" borderId="0" xfId="0" applyNumberFormat="1" applyFont="1" applyFill="1" applyBorder="1" applyAlignment="1" applyProtection="1">
      <alignment horizontal="center" vertical="top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P15"/>
  <sheetViews>
    <sheetView view="pageBreakPreview" zoomScale="90" zoomScaleNormal="80" zoomScaleSheetLayoutView="90" workbookViewId="0">
      <selection activeCell="H27" sqref="H27"/>
    </sheetView>
  </sheetViews>
  <sheetFormatPr defaultColWidth="9.140625" defaultRowHeight="15" x14ac:dyDescent="0.2"/>
  <cols>
    <col min="1" max="1" width="5.85546875" style="299" customWidth="1"/>
    <col min="2" max="2" width="17.42578125" style="299" hidden="1" customWidth="1"/>
    <col min="3" max="3" width="78.7109375" style="9" hidden="1" customWidth="1"/>
    <col min="4" max="4" width="21" style="5" hidden="1" customWidth="1"/>
    <col min="5" max="5" width="13" style="302" hidden="1" customWidth="1"/>
    <col min="6" max="6" width="8.140625" style="302" hidden="1" customWidth="1"/>
    <col min="7" max="7" width="12.5703125" style="77" customWidth="1"/>
    <col min="8" max="8" width="82.5703125" style="5" customWidth="1"/>
    <col min="9" max="10" width="14.7109375" style="5" hidden="1" customWidth="1"/>
    <col min="11" max="11" width="10.28515625" style="5" hidden="1" customWidth="1"/>
    <col min="12" max="12" width="10" style="5" hidden="1" customWidth="1"/>
    <col min="13" max="13" width="11" style="5" hidden="1" customWidth="1"/>
    <col min="14" max="14" width="14.5703125" style="292" customWidth="1"/>
    <col min="15" max="15" width="12.140625" style="294" hidden="1" customWidth="1"/>
    <col min="16" max="16" width="12.140625" style="289" hidden="1" customWidth="1"/>
    <col min="17" max="16384" width="9.140625" style="5"/>
  </cols>
  <sheetData>
    <row r="1" spans="1:16" ht="15" customHeight="1" x14ac:dyDescent="0.2">
      <c r="D1" s="329" t="s">
        <v>1369</v>
      </c>
      <c r="E1" s="329"/>
      <c r="F1" s="329"/>
      <c r="G1" s="305"/>
      <c r="H1" s="333" t="s">
        <v>1996</v>
      </c>
      <c r="I1" s="333"/>
      <c r="J1" s="333"/>
      <c r="K1" s="333"/>
      <c r="L1" s="333"/>
      <c r="M1" s="333"/>
      <c r="N1" s="333"/>
      <c r="O1" s="333"/>
      <c r="P1" s="333"/>
    </row>
    <row r="2" spans="1:16" ht="15" customHeight="1" x14ac:dyDescent="0.2">
      <c r="D2" s="329" t="s">
        <v>731</v>
      </c>
      <c r="E2" s="329"/>
      <c r="F2" s="329"/>
      <c r="G2" s="305"/>
      <c r="H2" s="334" t="s">
        <v>2001</v>
      </c>
      <c r="I2" s="334"/>
      <c r="J2" s="334"/>
      <c r="K2" s="334"/>
      <c r="L2" s="334"/>
      <c r="M2" s="334"/>
      <c r="N2" s="334"/>
      <c r="O2" s="334"/>
      <c r="P2" s="334"/>
    </row>
    <row r="3" spans="1:16" ht="15.75" x14ac:dyDescent="0.2">
      <c r="I3" s="301"/>
      <c r="J3" s="301"/>
      <c r="K3" s="330"/>
      <c r="L3" s="330"/>
      <c r="M3" s="330"/>
      <c r="N3" s="330"/>
      <c r="P3" s="302"/>
    </row>
    <row r="4" spans="1:16" ht="16.899999999999999" customHeight="1" x14ac:dyDescent="0.2">
      <c r="A4" s="5"/>
      <c r="B4" s="5"/>
      <c r="D4" s="331" t="s">
        <v>936</v>
      </c>
      <c r="E4" s="331"/>
      <c r="F4" s="331"/>
      <c r="H4" s="335" t="s">
        <v>936</v>
      </c>
      <c r="I4" s="335"/>
      <c r="J4" s="335"/>
      <c r="K4" s="335"/>
      <c r="L4" s="335"/>
      <c r="M4" s="335"/>
      <c r="N4" s="335"/>
      <c r="O4" s="335"/>
      <c r="P4" s="335"/>
    </row>
    <row r="5" spans="1:16" ht="16.5" x14ac:dyDescent="0.2">
      <c r="A5" s="5"/>
      <c r="B5" s="5"/>
      <c r="C5" s="67"/>
      <c r="D5" s="83" t="s">
        <v>937</v>
      </c>
      <c r="H5" s="336" t="s">
        <v>1991</v>
      </c>
      <c r="I5" s="336"/>
      <c r="J5" s="336"/>
      <c r="K5" s="336"/>
      <c r="L5" s="336"/>
      <c r="M5" s="336"/>
      <c r="N5" s="336"/>
      <c r="O5" s="336"/>
      <c r="P5" s="336"/>
    </row>
    <row r="6" spans="1:16" ht="20.25" customHeight="1" x14ac:dyDescent="0.25">
      <c r="A6" s="5"/>
      <c r="B6" s="5"/>
      <c r="C6" s="67"/>
      <c r="E6" s="83" t="s">
        <v>938</v>
      </c>
      <c r="H6" s="337" t="s">
        <v>1992</v>
      </c>
      <c r="I6" s="337"/>
      <c r="J6" s="337"/>
      <c r="K6" s="337"/>
      <c r="L6" s="337"/>
      <c r="M6" s="337"/>
      <c r="N6" s="337"/>
      <c r="O6" s="337"/>
      <c r="P6" s="337"/>
    </row>
    <row r="7" spans="1:16" ht="23.25" customHeight="1" x14ac:dyDescent="0.2">
      <c r="A7" s="5"/>
      <c r="B7" s="5"/>
      <c r="C7" s="85" t="s">
        <v>1368</v>
      </c>
      <c r="D7" s="76" t="s">
        <v>725</v>
      </c>
      <c r="H7" s="327" t="s">
        <v>2002</v>
      </c>
      <c r="I7" s="327"/>
      <c r="J7" s="327"/>
      <c r="K7" s="327"/>
      <c r="L7" s="327"/>
      <c r="M7" s="327"/>
      <c r="N7" s="327"/>
      <c r="O7" s="327"/>
      <c r="P7" s="327"/>
    </row>
    <row r="8" spans="1:16" x14ac:dyDescent="0.2">
      <c r="A8" s="5"/>
      <c r="B8" s="5"/>
      <c r="C8" s="76"/>
      <c r="D8" s="82"/>
      <c r="L8" s="293"/>
      <c r="M8" s="293"/>
      <c r="N8" s="293"/>
    </row>
    <row r="9" spans="1:16" ht="33.75" customHeight="1" x14ac:dyDescent="0.2">
      <c r="A9" s="332" t="s">
        <v>1993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</row>
    <row r="10" spans="1:16" ht="16.5" x14ac:dyDescent="0.2">
      <c r="A10" s="328" t="s">
        <v>2003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</row>
    <row r="11" spans="1:16" ht="16.5" x14ac:dyDescent="0.2">
      <c r="A11" s="328"/>
      <c r="B11" s="328"/>
      <c r="C11" s="328"/>
      <c r="D11" s="328"/>
      <c r="E11" s="328"/>
      <c r="F11" s="328"/>
      <c r="G11" s="328"/>
      <c r="H11" s="328"/>
      <c r="L11" s="293"/>
      <c r="M11" s="293"/>
      <c r="N11" s="293"/>
    </row>
    <row r="12" spans="1:16" s="9" customFormat="1" ht="63" x14ac:dyDescent="0.2">
      <c r="A12" s="316" t="s">
        <v>1459</v>
      </c>
      <c r="B12" s="316" t="s">
        <v>1327</v>
      </c>
      <c r="C12" s="316" t="s">
        <v>1328</v>
      </c>
      <c r="D12" s="316" t="s">
        <v>1762</v>
      </c>
      <c r="E12" s="316" t="s">
        <v>1763</v>
      </c>
      <c r="F12" s="316" t="s">
        <v>1764</v>
      </c>
      <c r="G12" s="317" t="s">
        <v>1775</v>
      </c>
      <c r="H12" s="316" t="s">
        <v>1328</v>
      </c>
      <c r="I12" s="316" t="s">
        <v>1762</v>
      </c>
      <c r="J12" s="316" t="s">
        <v>1077</v>
      </c>
      <c r="K12" s="316" t="s">
        <v>1764</v>
      </c>
      <c r="L12" s="318" t="s">
        <v>1983</v>
      </c>
      <c r="M12" s="318" t="s">
        <v>1984</v>
      </c>
      <c r="N12" s="316" t="s">
        <v>1994</v>
      </c>
      <c r="O12" s="308" t="s">
        <v>1985</v>
      </c>
      <c r="P12" s="309" t="s">
        <v>1988</v>
      </c>
    </row>
    <row r="13" spans="1:16" s="300" customFormat="1" ht="37.5" customHeight="1" x14ac:dyDescent="0.2">
      <c r="A13" s="319">
        <v>1</v>
      </c>
      <c r="B13" s="320" t="s">
        <v>1428</v>
      </c>
      <c r="C13" s="321" t="s">
        <v>1465</v>
      </c>
      <c r="D13" s="322">
        <v>150</v>
      </c>
      <c r="E13" s="323">
        <v>0</v>
      </c>
      <c r="F13" s="323">
        <f t="shared" ref="F13:F15" si="0">D13</f>
        <v>150</v>
      </c>
      <c r="G13" s="324"/>
      <c r="H13" s="321" t="s">
        <v>1998</v>
      </c>
      <c r="I13" s="325">
        <v>150</v>
      </c>
      <c r="J13" s="325">
        <v>0</v>
      </c>
      <c r="K13" s="325">
        <f t="shared" ref="K13:K15" si="1">I13+J13</f>
        <v>150</v>
      </c>
      <c r="L13" s="325">
        <v>150</v>
      </c>
      <c r="M13" s="325">
        <v>120</v>
      </c>
      <c r="N13" s="326">
        <v>1200</v>
      </c>
      <c r="O13" s="304">
        <v>0</v>
      </c>
      <c r="P13" s="303">
        <f>N13+O13</f>
        <v>1200</v>
      </c>
    </row>
    <row r="14" spans="1:16" s="300" customFormat="1" ht="37.5" customHeight="1" x14ac:dyDescent="0.2">
      <c r="A14" s="319">
        <f>A13+1</f>
        <v>2</v>
      </c>
      <c r="B14" s="320" t="s">
        <v>1429</v>
      </c>
      <c r="C14" s="321" t="s">
        <v>1468</v>
      </c>
      <c r="D14" s="322">
        <v>200</v>
      </c>
      <c r="E14" s="323">
        <v>0</v>
      </c>
      <c r="F14" s="323">
        <f t="shared" si="0"/>
        <v>200</v>
      </c>
      <c r="G14" s="324"/>
      <c r="H14" s="321" t="s">
        <v>1999</v>
      </c>
      <c r="I14" s="325">
        <v>200</v>
      </c>
      <c r="J14" s="325">
        <v>0</v>
      </c>
      <c r="K14" s="325">
        <f t="shared" si="1"/>
        <v>200</v>
      </c>
      <c r="L14" s="325">
        <v>100</v>
      </c>
      <c r="M14" s="325">
        <v>100</v>
      </c>
      <c r="N14" s="326">
        <v>1900</v>
      </c>
      <c r="O14" s="304">
        <v>0</v>
      </c>
      <c r="P14" s="303">
        <f t="shared" ref="P14:P15" si="2">N14+O14</f>
        <v>1900</v>
      </c>
    </row>
    <row r="15" spans="1:16" s="300" customFormat="1" ht="36" customHeight="1" x14ac:dyDescent="0.2">
      <c r="A15" s="319">
        <f t="shared" ref="A15" si="3">A14+1</f>
        <v>3</v>
      </c>
      <c r="B15" s="320" t="s">
        <v>1430</v>
      </c>
      <c r="C15" s="321" t="s">
        <v>1470</v>
      </c>
      <c r="D15" s="322">
        <v>150</v>
      </c>
      <c r="E15" s="323">
        <v>0</v>
      </c>
      <c r="F15" s="323">
        <f t="shared" si="0"/>
        <v>150</v>
      </c>
      <c r="G15" s="324"/>
      <c r="H15" s="321" t="s">
        <v>2000</v>
      </c>
      <c r="I15" s="325">
        <v>150</v>
      </c>
      <c r="J15" s="325">
        <v>0</v>
      </c>
      <c r="K15" s="325">
        <f t="shared" si="1"/>
        <v>150</v>
      </c>
      <c r="L15" s="325">
        <v>100</v>
      </c>
      <c r="M15" s="325">
        <v>100</v>
      </c>
      <c r="N15" s="326">
        <v>4000</v>
      </c>
      <c r="O15" s="304">
        <v>0</v>
      </c>
      <c r="P15" s="303">
        <f t="shared" si="2"/>
        <v>4000</v>
      </c>
    </row>
  </sheetData>
  <mergeCells count="13">
    <mergeCell ref="H7:P7"/>
    <mergeCell ref="A11:H11"/>
    <mergeCell ref="D1:F1"/>
    <mergeCell ref="D2:F2"/>
    <mergeCell ref="K3:N3"/>
    <mergeCell ref="D4:F4"/>
    <mergeCell ref="A9:P9"/>
    <mergeCell ref="A10:P10"/>
    <mergeCell ref="H1:P1"/>
    <mergeCell ref="H2:P2"/>
    <mergeCell ref="H4:P4"/>
    <mergeCell ref="H5:P5"/>
    <mergeCell ref="H6:P6"/>
  </mergeCells>
  <printOptions horizontalCentered="1"/>
  <pageMargins left="0.31496062992125984" right="0.15748031496062992" top="0.19685039370078741" bottom="0.19685039370078741" header="0.51181102362204722" footer="0.23622047244094491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Q15"/>
  <sheetViews>
    <sheetView tabSelected="1" view="pageBreakPreview" zoomScale="90" zoomScaleNormal="80" zoomScaleSheetLayoutView="90" workbookViewId="0">
      <selection activeCell="A11" sqref="A11:H11"/>
    </sheetView>
  </sheetViews>
  <sheetFormatPr defaultColWidth="9.140625" defaultRowHeight="15" x14ac:dyDescent="0.2"/>
  <cols>
    <col min="1" max="1" width="5.85546875" style="299" customWidth="1"/>
    <col min="2" max="2" width="17.42578125" style="299" hidden="1" customWidth="1"/>
    <col min="3" max="3" width="78.7109375" style="9" hidden="1" customWidth="1"/>
    <col min="4" max="4" width="21" style="5" hidden="1" customWidth="1"/>
    <col min="5" max="5" width="13" style="302" hidden="1" customWidth="1"/>
    <col min="6" max="6" width="8.140625" style="302" hidden="1" customWidth="1"/>
    <col min="7" max="7" width="21.5703125" style="5" customWidth="1"/>
    <col min="8" max="8" width="88.140625" style="5" customWidth="1"/>
    <col min="9" max="10" width="14.7109375" style="5" hidden="1" customWidth="1"/>
    <col min="11" max="11" width="10.28515625" style="5" hidden="1" customWidth="1"/>
    <col min="12" max="12" width="10" style="5" hidden="1" customWidth="1"/>
    <col min="13" max="13" width="11" style="5" hidden="1" customWidth="1"/>
    <col min="14" max="14" width="12.7109375" style="292" hidden="1" customWidth="1"/>
    <col min="15" max="15" width="12.140625" style="294" hidden="1" customWidth="1"/>
    <col min="16" max="16" width="12.140625" style="289" hidden="1" customWidth="1"/>
    <col min="17" max="16384" width="9.140625" style="5"/>
  </cols>
  <sheetData>
    <row r="1" spans="1:17" ht="15" customHeight="1" x14ac:dyDescent="0.2">
      <c r="D1" s="329" t="s">
        <v>1369</v>
      </c>
      <c r="E1" s="329"/>
      <c r="F1" s="329"/>
      <c r="G1" s="84"/>
      <c r="H1" s="333" t="s">
        <v>1997</v>
      </c>
      <c r="I1" s="333"/>
      <c r="J1" s="333"/>
      <c r="K1" s="333"/>
      <c r="L1" s="333"/>
      <c r="M1" s="333"/>
      <c r="N1" s="333"/>
      <c r="O1" s="333"/>
      <c r="P1" s="333"/>
      <c r="Q1" s="84"/>
    </row>
    <row r="2" spans="1:17" ht="15" customHeight="1" x14ac:dyDescent="0.2">
      <c r="D2" s="329" t="s">
        <v>731</v>
      </c>
      <c r="E2" s="329"/>
      <c r="F2" s="329"/>
      <c r="G2" s="84"/>
      <c r="H2" s="334" t="s">
        <v>2001</v>
      </c>
      <c r="I2" s="334"/>
      <c r="J2" s="334"/>
      <c r="K2" s="334"/>
      <c r="L2" s="334"/>
      <c r="M2" s="334"/>
      <c r="N2" s="334"/>
      <c r="O2" s="334"/>
      <c r="P2" s="334"/>
      <c r="Q2" s="84"/>
    </row>
    <row r="3" spans="1:17" ht="15.75" x14ac:dyDescent="0.2">
      <c r="I3" s="314"/>
      <c r="J3" s="314"/>
      <c r="K3" s="330"/>
      <c r="L3" s="330"/>
      <c r="M3" s="330"/>
      <c r="N3" s="330"/>
      <c r="P3" s="315"/>
    </row>
    <row r="4" spans="1:17" ht="16.899999999999999" customHeight="1" x14ac:dyDescent="0.2">
      <c r="A4" s="5"/>
      <c r="B4" s="5"/>
      <c r="D4" s="331" t="s">
        <v>936</v>
      </c>
      <c r="E4" s="331"/>
      <c r="F4" s="331"/>
      <c r="H4" s="335" t="s">
        <v>936</v>
      </c>
      <c r="I4" s="335"/>
      <c r="J4" s="335"/>
      <c r="K4" s="335"/>
      <c r="L4" s="335"/>
      <c r="M4" s="335"/>
      <c r="N4" s="335"/>
      <c r="O4" s="335"/>
      <c r="P4" s="335"/>
    </row>
    <row r="5" spans="1:17" ht="16.5" x14ac:dyDescent="0.2">
      <c r="A5" s="5"/>
      <c r="B5" s="5"/>
      <c r="C5" s="67"/>
      <c r="D5" s="83" t="s">
        <v>937</v>
      </c>
      <c r="H5" s="336" t="s">
        <v>1991</v>
      </c>
      <c r="I5" s="336"/>
      <c r="J5" s="336"/>
      <c r="K5" s="336"/>
      <c r="L5" s="336"/>
      <c r="M5" s="336"/>
      <c r="N5" s="336"/>
      <c r="O5" s="336"/>
      <c r="P5" s="336"/>
    </row>
    <row r="6" spans="1:17" ht="20.25" customHeight="1" x14ac:dyDescent="0.25">
      <c r="A6" s="5"/>
      <c r="B6" s="5"/>
      <c r="C6" s="67"/>
      <c r="E6" s="83" t="s">
        <v>938</v>
      </c>
      <c r="H6" s="337" t="s">
        <v>1992</v>
      </c>
      <c r="I6" s="337"/>
      <c r="J6" s="337"/>
      <c r="K6" s="337"/>
      <c r="L6" s="337"/>
      <c r="M6" s="337"/>
      <c r="N6" s="337"/>
      <c r="O6" s="337"/>
      <c r="P6" s="337"/>
    </row>
    <row r="7" spans="1:17" ht="30" customHeight="1" x14ac:dyDescent="0.2">
      <c r="A7" s="5"/>
      <c r="B7" s="5"/>
      <c r="C7" s="85" t="s">
        <v>1368</v>
      </c>
      <c r="D7" s="76" t="s">
        <v>725</v>
      </c>
      <c r="H7" s="327" t="s">
        <v>2002</v>
      </c>
      <c r="I7" s="327"/>
      <c r="J7" s="327"/>
      <c r="K7" s="327"/>
      <c r="L7" s="327"/>
      <c r="M7" s="327"/>
      <c r="N7" s="327"/>
      <c r="O7" s="327"/>
      <c r="P7" s="327"/>
    </row>
    <row r="8" spans="1:17" x14ac:dyDescent="0.2">
      <c r="A8" s="5"/>
      <c r="B8" s="5"/>
      <c r="C8" s="76"/>
      <c r="D8" s="82"/>
      <c r="L8" s="293"/>
      <c r="M8" s="293"/>
      <c r="N8" s="293"/>
    </row>
    <row r="9" spans="1:17" ht="25.5" customHeight="1" x14ac:dyDescent="0.2">
      <c r="A9" s="332" t="s">
        <v>1995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</row>
    <row r="10" spans="1:17" ht="16.5" x14ac:dyDescent="0.2">
      <c r="A10" s="328" t="s">
        <v>2003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</row>
    <row r="11" spans="1:17" ht="16.5" x14ac:dyDescent="0.2">
      <c r="A11" s="328"/>
      <c r="B11" s="328"/>
      <c r="C11" s="328"/>
      <c r="D11" s="328"/>
      <c r="E11" s="328"/>
      <c r="F11" s="328"/>
      <c r="G11" s="328"/>
      <c r="H11" s="328"/>
      <c r="L11" s="293"/>
      <c r="M11" s="293"/>
      <c r="N11" s="293"/>
    </row>
    <row r="12" spans="1:17" s="9" customFormat="1" ht="57" x14ac:dyDescent="0.2">
      <c r="A12" s="306" t="s">
        <v>1459</v>
      </c>
      <c r="B12" s="306" t="s">
        <v>1327</v>
      </c>
      <c r="C12" s="306" t="s">
        <v>1328</v>
      </c>
      <c r="D12" s="306" t="s">
        <v>1762</v>
      </c>
      <c r="E12" s="306" t="s">
        <v>1763</v>
      </c>
      <c r="F12" s="306" t="s">
        <v>1764</v>
      </c>
      <c r="G12" s="307" t="s">
        <v>1775</v>
      </c>
      <c r="H12" s="306" t="s">
        <v>1328</v>
      </c>
      <c r="I12" s="11" t="s">
        <v>1762</v>
      </c>
      <c r="J12" s="11" t="s">
        <v>1077</v>
      </c>
      <c r="K12" s="11" t="s">
        <v>1764</v>
      </c>
      <c r="L12" s="27" t="s">
        <v>1983</v>
      </c>
      <c r="M12" s="27" t="s">
        <v>1984</v>
      </c>
      <c r="N12" s="11" t="s">
        <v>1762</v>
      </c>
      <c r="O12" s="295" t="s">
        <v>1985</v>
      </c>
      <c r="P12" s="297" t="s">
        <v>1988</v>
      </c>
    </row>
    <row r="13" spans="1:17" ht="39.75" customHeight="1" x14ac:dyDescent="0.2">
      <c r="A13" s="232">
        <v>1</v>
      </c>
      <c r="B13" s="310"/>
      <c r="C13" s="311" t="s">
        <v>1463</v>
      </c>
      <c r="D13" s="312"/>
      <c r="E13" s="313"/>
      <c r="F13" s="313"/>
      <c r="G13" s="324"/>
      <c r="H13" s="321" t="s">
        <v>1998</v>
      </c>
      <c r="I13" s="13"/>
      <c r="J13" s="13"/>
      <c r="K13" s="13"/>
      <c r="L13" s="13"/>
      <c r="M13" s="13"/>
      <c r="N13" s="291"/>
      <c r="O13" s="296"/>
      <c r="P13" s="290"/>
    </row>
    <row r="14" spans="1:17" ht="39.75" customHeight="1" x14ac:dyDescent="0.2">
      <c r="A14" s="206">
        <v>2</v>
      </c>
      <c r="B14" s="207" t="s">
        <v>1428</v>
      </c>
      <c r="C14" s="208" t="s">
        <v>1465</v>
      </c>
      <c r="D14" s="209">
        <v>150</v>
      </c>
      <c r="E14" s="210">
        <v>0</v>
      </c>
      <c r="F14" s="210">
        <f t="shared" ref="F14:F15" si="0">D14</f>
        <v>150</v>
      </c>
      <c r="G14" s="324"/>
      <c r="H14" s="321" t="s">
        <v>1999</v>
      </c>
      <c r="I14" s="13">
        <v>150</v>
      </c>
      <c r="J14" s="13">
        <v>0</v>
      </c>
      <c r="K14" s="13">
        <f t="shared" ref="K14:K15" si="1">I14+J14</f>
        <v>150</v>
      </c>
      <c r="L14" s="13">
        <v>150</v>
      </c>
      <c r="M14" s="13">
        <v>120</v>
      </c>
      <c r="N14" s="290">
        <v>90</v>
      </c>
      <c r="O14" s="296">
        <v>0</v>
      </c>
      <c r="P14" s="290">
        <f>N14+O14</f>
        <v>90</v>
      </c>
    </row>
    <row r="15" spans="1:17" ht="40.5" customHeight="1" x14ac:dyDescent="0.2">
      <c r="A15" s="206">
        <v>3</v>
      </c>
      <c r="B15" s="207" t="s">
        <v>1429</v>
      </c>
      <c r="C15" s="208" t="s">
        <v>1468</v>
      </c>
      <c r="D15" s="209">
        <v>200</v>
      </c>
      <c r="E15" s="210">
        <v>0</v>
      </c>
      <c r="F15" s="210">
        <f t="shared" si="0"/>
        <v>200</v>
      </c>
      <c r="G15" s="324"/>
      <c r="H15" s="321" t="s">
        <v>2000</v>
      </c>
      <c r="I15" s="13">
        <v>200</v>
      </c>
      <c r="J15" s="13">
        <v>0</v>
      </c>
      <c r="K15" s="13">
        <f t="shared" si="1"/>
        <v>200</v>
      </c>
      <c r="L15" s="13">
        <v>100</v>
      </c>
      <c r="M15" s="13">
        <v>100</v>
      </c>
      <c r="N15" s="290">
        <v>75</v>
      </c>
      <c r="O15" s="296">
        <v>0</v>
      </c>
      <c r="P15" s="290">
        <f t="shared" ref="P15" si="2">N15+O15</f>
        <v>75</v>
      </c>
    </row>
  </sheetData>
  <mergeCells count="13">
    <mergeCell ref="A11:H11"/>
    <mergeCell ref="D1:F1"/>
    <mergeCell ref="H1:P1"/>
    <mergeCell ref="D2:F2"/>
    <mergeCell ref="H2:P2"/>
    <mergeCell ref="K3:N3"/>
    <mergeCell ref="D4:F4"/>
    <mergeCell ref="H4:P4"/>
    <mergeCell ref="H5:P5"/>
    <mergeCell ref="H6:P6"/>
    <mergeCell ref="H7:P7"/>
    <mergeCell ref="A9:P9"/>
    <mergeCell ref="A10:P10"/>
  </mergeCells>
  <printOptions horizontalCentered="1"/>
  <pageMargins left="0.31496062992125984" right="0.15748031496062992" top="0.19685039370078741" bottom="0.19685039370078741" header="0.51181102362204722" footer="0.23622047244094491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FX512"/>
  <sheetViews>
    <sheetView view="pageBreakPreview" topLeftCell="A247" zoomScale="75" zoomScaleNormal="80" zoomScaleSheetLayoutView="75" workbookViewId="0">
      <selection activeCell="A11" sqref="A11:H11"/>
    </sheetView>
  </sheetViews>
  <sheetFormatPr defaultColWidth="9.140625" defaultRowHeight="15" x14ac:dyDescent="0.2"/>
  <cols>
    <col min="1" max="1" width="5.85546875" style="2" customWidth="1"/>
    <col min="2" max="2" width="17.42578125" style="2" hidden="1" customWidth="1"/>
    <col min="3" max="3" width="78.7109375" style="9" hidden="1" customWidth="1"/>
    <col min="4" max="4" width="21" style="5" hidden="1" customWidth="1"/>
    <col min="5" max="5" width="13" style="81" hidden="1" customWidth="1"/>
    <col min="6" max="6" width="8.140625" style="81" hidden="1" customWidth="1"/>
    <col min="7" max="7" width="25" style="5" customWidth="1"/>
    <col min="8" max="8" width="93.85546875" style="5" customWidth="1"/>
    <col min="9" max="10" width="14.7109375" style="5" customWidth="1"/>
    <col min="11" max="11" width="16" style="5" customWidth="1"/>
    <col min="12" max="12" width="14.42578125" style="5" customWidth="1"/>
    <col min="13" max="16384" width="9.140625" style="5"/>
  </cols>
  <sheetData>
    <row r="1" spans="1:134" ht="15" customHeight="1" x14ac:dyDescent="0.2">
      <c r="D1" s="329" t="s">
        <v>1369</v>
      </c>
      <c r="E1" s="329"/>
      <c r="F1" s="329"/>
      <c r="G1" s="84"/>
      <c r="H1" s="241" t="s">
        <v>1980</v>
      </c>
      <c r="I1" s="338"/>
      <c r="J1" s="338"/>
      <c r="K1" s="338"/>
      <c r="L1" s="84"/>
      <c r="M1" s="84"/>
    </row>
    <row r="2" spans="1:134" ht="15" customHeight="1" x14ac:dyDescent="0.2">
      <c r="D2" s="329" t="s">
        <v>731</v>
      </c>
      <c r="E2" s="329"/>
      <c r="F2" s="329"/>
      <c r="G2" s="84"/>
      <c r="H2" s="241" t="s">
        <v>1986</v>
      </c>
      <c r="I2" s="338"/>
      <c r="J2" s="338"/>
      <c r="K2" s="338"/>
      <c r="L2" s="84"/>
      <c r="M2" s="84"/>
    </row>
    <row r="3" spans="1:134" ht="15.75" x14ac:dyDescent="0.2">
      <c r="H3" s="77"/>
      <c r="I3" s="103"/>
      <c r="J3" s="104"/>
      <c r="K3" s="104"/>
    </row>
    <row r="4" spans="1:134" ht="16.899999999999999" customHeight="1" x14ac:dyDescent="0.2">
      <c r="A4" s="5"/>
      <c r="B4" s="5"/>
      <c r="D4" s="331" t="s">
        <v>936</v>
      </c>
      <c r="E4" s="331"/>
      <c r="F4" s="331"/>
      <c r="H4" s="77" t="s">
        <v>1976</v>
      </c>
      <c r="I4" s="339"/>
      <c r="J4" s="339"/>
      <c r="K4" s="339"/>
    </row>
    <row r="5" spans="1:134" ht="16.5" x14ac:dyDescent="0.2">
      <c r="A5" s="5"/>
      <c r="B5" s="5"/>
      <c r="C5" s="67"/>
      <c r="D5" s="83" t="s">
        <v>937</v>
      </c>
      <c r="H5" s="77" t="s">
        <v>1987</v>
      </c>
      <c r="I5" s="83"/>
      <c r="J5" s="104"/>
      <c r="K5" s="104"/>
    </row>
    <row r="6" spans="1:134" ht="18.75" customHeight="1" x14ac:dyDescent="0.25">
      <c r="A6" s="5"/>
      <c r="B6" s="5"/>
      <c r="C6" s="67"/>
      <c r="D6" s="86"/>
      <c r="E6" s="83" t="s">
        <v>938</v>
      </c>
      <c r="H6" s="298" t="s">
        <v>1977</v>
      </c>
      <c r="I6" s="106"/>
      <c r="J6" s="105"/>
      <c r="K6" s="104"/>
    </row>
    <row r="7" spans="1:134" ht="15.75" x14ac:dyDescent="0.2">
      <c r="A7" s="5"/>
      <c r="B7" s="5"/>
      <c r="C7" s="85" t="s">
        <v>1368</v>
      </c>
      <c r="D7" s="76" t="s">
        <v>725</v>
      </c>
      <c r="H7" s="77" t="s">
        <v>1989</v>
      </c>
      <c r="I7" s="242"/>
      <c r="J7" s="104"/>
      <c r="K7" s="104"/>
    </row>
    <row r="8" spans="1:134" x14ac:dyDescent="0.2">
      <c r="A8" s="5"/>
      <c r="B8" s="5"/>
      <c r="C8" s="76"/>
      <c r="D8" s="82"/>
      <c r="L8" s="198"/>
    </row>
    <row r="9" spans="1:134" ht="18.75" x14ac:dyDescent="0.2">
      <c r="A9" s="341" t="s">
        <v>1329</v>
      </c>
      <c r="B9" s="341"/>
      <c r="C9" s="341"/>
      <c r="D9" s="341"/>
      <c r="E9" s="341"/>
      <c r="F9" s="341"/>
      <c r="G9" s="341"/>
      <c r="H9" s="341"/>
      <c r="I9" s="243"/>
      <c r="J9" s="243"/>
      <c r="K9" s="243"/>
      <c r="L9" s="198"/>
    </row>
    <row r="10" spans="1:134" ht="18.75" x14ac:dyDescent="0.2">
      <c r="A10" s="341" t="s">
        <v>1990</v>
      </c>
      <c r="B10" s="341"/>
      <c r="C10" s="341"/>
      <c r="D10" s="341"/>
      <c r="E10" s="341"/>
      <c r="F10" s="341"/>
      <c r="G10" s="341"/>
      <c r="H10" s="341"/>
      <c r="I10" s="243"/>
      <c r="J10" s="243"/>
      <c r="K10" s="243"/>
      <c r="L10" s="198"/>
    </row>
    <row r="11" spans="1:134" ht="16.5" x14ac:dyDescent="0.2">
      <c r="A11" s="328"/>
      <c r="B11" s="328"/>
      <c r="C11" s="328"/>
      <c r="D11" s="328"/>
      <c r="E11" s="328"/>
      <c r="F11" s="328"/>
      <c r="G11" s="328"/>
      <c r="H11" s="328"/>
      <c r="L11" s="198"/>
    </row>
    <row r="12" spans="1:134" ht="30" customHeight="1" x14ac:dyDescent="0.2">
      <c r="A12" s="11" t="s">
        <v>1459</v>
      </c>
      <c r="B12" s="99" t="s">
        <v>1327</v>
      </c>
      <c r="C12" s="99" t="s">
        <v>1328</v>
      </c>
      <c r="D12" s="99" t="s">
        <v>1762</v>
      </c>
      <c r="E12" s="99" t="s">
        <v>1763</v>
      </c>
      <c r="F12" s="100" t="s">
        <v>1764</v>
      </c>
      <c r="G12" s="102" t="s">
        <v>1775</v>
      </c>
      <c r="H12" s="11" t="s">
        <v>1328</v>
      </c>
      <c r="I12" s="11" t="s">
        <v>1762</v>
      </c>
      <c r="J12" s="11" t="s">
        <v>1077</v>
      </c>
      <c r="K12" s="11" t="s">
        <v>1764</v>
      </c>
      <c r="L12" s="198"/>
    </row>
    <row r="13" spans="1:134" ht="18.600000000000001" customHeight="1" x14ac:dyDescent="0.2">
      <c r="A13" s="96"/>
      <c r="B13" s="97"/>
      <c r="C13" s="97"/>
      <c r="D13" s="97"/>
      <c r="E13" s="97"/>
      <c r="F13" s="98"/>
      <c r="G13" s="13"/>
      <c r="H13" s="101" t="s">
        <v>1974</v>
      </c>
      <c r="I13" s="97"/>
      <c r="J13" s="97"/>
      <c r="K13" s="97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8"/>
      <c r="CA13" s="198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8"/>
      <c r="CS13" s="198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198"/>
      <c r="DW13" s="198"/>
      <c r="DX13" s="198"/>
      <c r="DY13" s="198"/>
      <c r="DZ13" s="198"/>
      <c r="EA13" s="198"/>
      <c r="EB13" s="198"/>
      <c r="EC13" s="198"/>
      <c r="ED13" s="198"/>
    </row>
    <row r="14" spans="1:134" ht="15" customHeight="1" x14ac:dyDescent="0.2">
      <c r="A14" s="93"/>
      <c r="B14" s="93"/>
      <c r="C14" s="114" t="s">
        <v>1463</v>
      </c>
      <c r="D14" s="108"/>
      <c r="E14" s="109"/>
      <c r="F14" s="110"/>
      <c r="G14" s="87"/>
      <c r="H14" s="115" t="s">
        <v>1463</v>
      </c>
      <c r="I14" s="87"/>
      <c r="J14" s="87"/>
      <c r="K14" s="87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  <c r="DV14" s="198"/>
      <c r="DW14" s="198"/>
      <c r="DX14" s="198"/>
      <c r="DY14" s="198"/>
      <c r="DZ14" s="198"/>
      <c r="EA14" s="198"/>
      <c r="EB14" s="198"/>
      <c r="EC14" s="198"/>
      <c r="ED14" s="198"/>
    </row>
    <row r="15" spans="1:134" s="22" customFormat="1" ht="13.5" customHeight="1" x14ac:dyDescent="0.2">
      <c r="A15" s="92" t="s">
        <v>1464</v>
      </c>
      <c r="B15" s="89" t="s">
        <v>1428</v>
      </c>
      <c r="C15" s="91" t="s">
        <v>1465</v>
      </c>
      <c r="D15" s="108">
        <v>150</v>
      </c>
      <c r="E15" s="109">
        <v>0</v>
      </c>
      <c r="F15" s="110">
        <f t="shared" ref="F15:F25" si="0">D15</f>
        <v>150</v>
      </c>
      <c r="G15" s="89" t="s">
        <v>1428</v>
      </c>
      <c r="H15" s="91" t="s">
        <v>1465</v>
      </c>
      <c r="I15" s="87">
        <v>150</v>
      </c>
      <c r="J15" s="87">
        <v>0</v>
      </c>
      <c r="K15" s="87">
        <f>I15+J15</f>
        <v>150</v>
      </c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  <c r="DV15" s="198"/>
      <c r="DW15" s="198"/>
      <c r="DX15" s="198"/>
      <c r="DY15" s="198"/>
      <c r="DZ15" s="198"/>
      <c r="EA15" s="198"/>
      <c r="EB15" s="198"/>
      <c r="EC15" s="198"/>
      <c r="ED15" s="198"/>
    </row>
    <row r="16" spans="1:134" s="22" customFormat="1" ht="13.5" customHeight="1" x14ac:dyDescent="0.2">
      <c r="A16" s="92" t="s">
        <v>1467</v>
      </c>
      <c r="B16" s="89" t="s">
        <v>1429</v>
      </c>
      <c r="C16" s="91" t="s">
        <v>1468</v>
      </c>
      <c r="D16" s="108">
        <v>200</v>
      </c>
      <c r="E16" s="109">
        <v>0</v>
      </c>
      <c r="F16" s="110">
        <f t="shared" si="0"/>
        <v>200</v>
      </c>
      <c r="G16" s="89" t="s">
        <v>1429</v>
      </c>
      <c r="H16" s="91" t="s">
        <v>1468</v>
      </c>
      <c r="I16" s="87">
        <v>200</v>
      </c>
      <c r="J16" s="87">
        <v>0</v>
      </c>
      <c r="K16" s="87">
        <f t="shared" ref="K16:K25" si="1">I16+J16</f>
        <v>200</v>
      </c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  <c r="DF16" s="198"/>
      <c r="DG16" s="198"/>
      <c r="DH16" s="198"/>
      <c r="DI16" s="198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  <c r="DV16" s="198"/>
      <c r="DW16" s="198"/>
      <c r="DX16" s="198"/>
      <c r="DY16" s="198"/>
      <c r="DZ16" s="198"/>
      <c r="EA16" s="198"/>
      <c r="EB16" s="198"/>
      <c r="EC16" s="198"/>
      <c r="ED16" s="198"/>
    </row>
    <row r="17" spans="1:134" s="22" customFormat="1" ht="13.5" customHeight="1" x14ac:dyDescent="0.2">
      <c r="A17" s="92" t="s">
        <v>1469</v>
      </c>
      <c r="B17" s="89" t="s">
        <v>1430</v>
      </c>
      <c r="C17" s="91" t="s">
        <v>1470</v>
      </c>
      <c r="D17" s="108">
        <v>150</v>
      </c>
      <c r="E17" s="109">
        <v>0</v>
      </c>
      <c r="F17" s="110">
        <f t="shared" si="0"/>
        <v>150</v>
      </c>
      <c r="G17" s="89" t="s">
        <v>1430</v>
      </c>
      <c r="H17" s="116" t="s">
        <v>1470</v>
      </c>
      <c r="I17" s="117">
        <v>150</v>
      </c>
      <c r="J17" s="87">
        <v>0</v>
      </c>
      <c r="K17" s="87">
        <f t="shared" si="1"/>
        <v>150</v>
      </c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8"/>
      <c r="CS17" s="198"/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198"/>
      <c r="DW17" s="198"/>
      <c r="DX17" s="198"/>
      <c r="DY17" s="198"/>
      <c r="DZ17" s="198"/>
      <c r="EA17" s="198"/>
      <c r="EB17" s="198"/>
      <c r="EC17" s="198"/>
      <c r="ED17" s="198"/>
    </row>
    <row r="18" spans="1:134" s="22" customFormat="1" ht="13.5" customHeight="1" x14ac:dyDescent="0.2">
      <c r="A18" s="92" t="s">
        <v>1471</v>
      </c>
      <c r="B18" s="89" t="s">
        <v>1431</v>
      </c>
      <c r="C18" s="91" t="s">
        <v>1472</v>
      </c>
      <c r="D18" s="108">
        <v>150</v>
      </c>
      <c r="E18" s="109">
        <v>0</v>
      </c>
      <c r="F18" s="110">
        <f t="shared" si="0"/>
        <v>150</v>
      </c>
      <c r="G18" s="89" t="s">
        <v>1431</v>
      </c>
      <c r="H18" s="91" t="s">
        <v>1472</v>
      </c>
      <c r="I18" s="87">
        <v>150</v>
      </c>
      <c r="J18" s="87">
        <v>0</v>
      </c>
      <c r="K18" s="87">
        <f t="shared" si="1"/>
        <v>150</v>
      </c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8"/>
      <c r="BI18" s="198"/>
      <c r="BJ18" s="198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98"/>
      <c r="CC18" s="198"/>
      <c r="CD18" s="198"/>
      <c r="CE18" s="198"/>
      <c r="CF18" s="198"/>
      <c r="CG18" s="198"/>
      <c r="CH18" s="198"/>
      <c r="CI18" s="198"/>
      <c r="CJ18" s="198"/>
      <c r="CK18" s="198"/>
      <c r="CL18" s="198"/>
      <c r="CM18" s="198"/>
      <c r="CN18" s="198"/>
      <c r="CO18" s="198"/>
      <c r="CP18" s="198"/>
      <c r="CQ18" s="198"/>
      <c r="CR18" s="198"/>
      <c r="CS18" s="198"/>
      <c r="CT18" s="198"/>
      <c r="CU18" s="198"/>
      <c r="CV18" s="198"/>
      <c r="CW18" s="198"/>
      <c r="CX18" s="198"/>
      <c r="CY18" s="198"/>
      <c r="CZ18" s="198"/>
      <c r="DA18" s="198"/>
      <c r="DB18" s="198"/>
      <c r="DC18" s="198"/>
      <c r="DD18" s="198"/>
      <c r="DE18" s="198"/>
      <c r="DF18" s="198"/>
      <c r="DG18" s="198"/>
      <c r="DH18" s="198"/>
      <c r="DI18" s="198"/>
      <c r="DJ18" s="198"/>
      <c r="DK18" s="198"/>
      <c r="DL18" s="198"/>
      <c r="DM18" s="198"/>
      <c r="DN18" s="198"/>
      <c r="DO18" s="198"/>
      <c r="DP18" s="198"/>
      <c r="DQ18" s="198"/>
      <c r="DR18" s="198"/>
      <c r="DS18" s="198"/>
      <c r="DT18" s="198"/>
      <c r="DU18" s="198"/>
      <c r="DV18" s="198"/>
      <c r="DW18" s="198"/>
      <c r="DX18" s="198"/>
      <c r="DY18" s="198"/>
      <c r="DZ18" s="198"/>
      <c r="EA18" s="198"/>
      <c r="EB18" s="198"/>
      <c r="EC18" s="198"/>
      <c r="ED18" s="198"/>
    </row>
    <row r="19" spans="1:134" s="22" customFormat="1" ht="13.5" customHeight="1" x14ac:dyDescent="0.2">
      <c r="A19" s="92" t="s">
        <v>1473</v>
      </c>
      <c r="B19" s="89" t="s">
        <v>1432</v>
      </c>
      <c r="C19" s="91" t="s">
        <v>1474</v>
      </c>
      <c r="D19" s="108">
        <v>150</v>
      </c>
      <c r="E19" s="109">
        <v>0</v>
      </c>
      <c r="F19" s="110">
        <f t="shared" si="0"/>
        <v>150</v>
      </c>
      <c r="G19" s="89" t="s">
        <v>1432</v>
      </c>
      <c r="H19" s="91" t="s">
        <v>1474</v>
      </c>
      <c r="I19" s="87">
        <v>150</v>
      </c>
      <c r="J19" s="87">
        <v>0</v>
      </c>
      <c r="K19" s="87">
        <f t="shared" si="1"/>
        <v>150</v>
      </c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198"/>
      <c r="DG19" s="198"/>
      <c r="DH19" s="198"/>
      <c r="DI19" s="198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  <c r="DV19" s="198"/>
      <c r="DW19" s="198"/>
      <c r="DX19" s="198"/>
      <c r="DY19" s="198"/>
      <c r="DZ19" s="198"/>
      <c r="EA19" s="198"/>
      <c r="EB19" s="198"/>
      <c r="EC19" s="198"/>
      <c r="ED19" s="198"/>
    </row>
    <row r="20" spans="1:134" s="22" customFormat="1" ht="13.5" customHeight="1" x14ac:dyDescent="0.2">
      <c r="A20" s="92" t="s">
        <v>1475</v>
      </c>
      <c r="B20" s="89" t="s">
        <v>1433</v>
      </c>
      <c r="C20" s="91" t="s">
        <v>1476</v>
      </c>
      <c r="D20" s="108">
        <v>150</v>
      </c>
      <c r="E20" s="109">
        <v>0</v>
      </c>
      <c r="F20" s="110">
        <f t="shared" si="0"/>
        <v>150</v>
      </c>
      <c r="G20" s="89" t="s">
        <v>1433</v>
      </c>
      <c r="H20" s="91" t="s">
        <v>1476</v>
      </c>
      <c r="I20" s="87">
        <v>150</v>
      </c>
      <c r="J20" s="87">
        <v>0</v>
      </c>
      <c r="K20" s="87">
        <f t="shared" si="1"/>
        <v>150</v>
      </c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  <c r="DF20" s="198"/>
      <c r="DG20" s="198"/>
      <c r="DH20" s="198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  <c r="DV20" s="198"/>
      <c r="DW20" s="198"/>
      <c r="DX20" s="198"/>
      <c r="DY20" s="198"/>
      <c r="DZ20" s="198"/>
      <c r="EA20" s="198"/>
      <c r="EB20" s="198"/>
      <c r="EC20" s="198"/>
      <c r="ED20" s="198"/>
    </row>
    <row r="21" spans="1:134" s="22" customFormat="1" x14ac:dyDescent="0.2">
      <c r="A21" s="92" t="s">
        <v>1477</v>
      </c>
      <c r="B21" s="89" t="s">
        <v>1434</v>
      </c>
      <c r="C21" s="91" t="s">
        <v>1479</v>
      </c>
      <c r="D21" s="108">
        <v>150</v>
      </c>
      <c r="E21" s="109">
        <v>0</v>
      </c>
      <c r="F21" s="110">
        <f t="shared" si="0"/>
        <v>150</v>
      </c>
      <c r="G21" s="89" t="s">
        <v>1434</v>
      </c>
      <c r="H21" s="91" t="s">
        <v>1479</v>
      </c>
      <c r="I21" s="87">
        <v>150</v>
      </c>
      <c r="J21" s="87">
        <v>0</v>
      </c>
      <c r="K21" s="87">
        <f t="shared" si="1"/>
        <v>150</v>
      </c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8"/>
      <c r="BB21" s="198"/>
      <c r="BC21" s="198"/>
      <c r="BD21" s="198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  <c r="DV21" s="198"/>
      <c r="DW21" s="198"/>
      <c r="DX21" s="198"/>
      <c r="DY21" s="198"/>
      <c r="DZ21" s="198"/>
      <c r="EA21" s="198"/>
      <c r="EB21" s="198"/>
      <c r="EC21" s="198"/>
      <c r="ED21" s="198"/>
    </row>
    <row r="22" spans="1:134" s="22" customFormat="1" ht="14.25" customHeight="1" x14ac:dyDescent="0.2">
      <c r="A22" s="92">
        <v>8</v>
      </c>
      <c r="B22" s="89" t="s">
        <v>1435</v>
      </c>
      <c r="C22" s="91" t="s">
        <v>1481</v>
      </c>
      <c r="D22" s="108">
        <v>150</v>
      </c>
      <c r="E22" s="109">
        <v>0</v>
      </c>
      <c r="F22" s="110">
        <f t="shared" si="0"/>
        <v>150</v>
      </c>
      <c r="G22" s="89" t="s">
        <v>1435</v>
      </c>
      <c r="H22" s="91" t="s">
        <v>1481</v>
      </c>
      <c r="I22" s="87">
        <v>150</v>
      </c>
      <c r="J22" s="87">
        <v>0</v>
      </c>
      <c r="K22" s="87">
        <f t="shared" si="1"/>
        <v>150</v>
      </c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8"/>
      <c r="BA22" s="198"/>
      <c r="BB22" s="198"/>
      <c r="BC22" s="198"/>
      <c r="BD22" s="198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  <c r="DV22" s="198"/>
      <c r="DW22" s="198"/>
      <c r="DX22" s="198"/>
      <c r="DY22" s="198"/>
      <c r="DZ22" s="198"/>
      <c r="EA22" s="198"/>
      <c r="EB22" s="198"/>
      <c r="EC22" s="198"/>
      <c r="ED22" s="198"/>
    </row>
    <row r="23" spans="1:134" s="22" customFormat="1" ht="14.25" customHeight="1" x14ac:dyDescent="0.2">
      <c r="A23" s="92">
        <v>9</v>
      </c>
      <c r="B23" s="89" t="s">
        <v>674</v>
      </c>
      <c r="C23" s="91" t="s">
        <v>1158</v>
      </c>
      <c r="D23" s="108">
        <v>200</v>
      </c>
      <c r="E23" s="109">
        <v>0</v>
      </c>
      <c r="F23" s="110">
        <f t="shared" si="0"/>
        <v>200</v>
      </c>
      <c r="G23" s="89" t="s">
        <v>674</v>
      </c>
      <c r="H23" s="91" t="s">
        <v>1158</v>
      </c>
      <c r="I23" s="87">
        <v>200</v>
      </c>
      <c r="J23" s="87">
        <v>0</v>
      </c>
      <c r="K23" s="87">
        <f t="shared" si="1"/>
        <v>200</v>
      </c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</row>
    <row r="24" spans="1:134" s="22" customFormat="1" ht="14.25" customHeight="1" x14ac:dyDescent="0.2">
      <c r="A24" s="92">
        <v>10</v>
      </c>
      <c r="B24" s="89" t="s">
        <v>1436</v>
      </c>
      <c r="C24" s="91" t="s">
        <v>891</v>
      </c>
      <c r="D24" s="108">
        <v>150</v>
      </c>
      <c r="E24" s="109">
        <v>0</v>
      </c>
      <c r="F24" s="110">
        <f t="shared" si="0"/>
        <v>150</v>
      </c>
      <c r="G24" s="89" t="s">
        <v>190</v>
      </c>
      <c r="H24" s="91" t="s">
        <v>891</v>
      </c>
      <c r="I24" s="87">
        <v>150</v>
      </c>
      <c r="J24" s="87">
        <v>0</v>
      </c>
      <c r="K24" s="87">
        <f t="shared" si="1"/>
        <v>150</v>
      </c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</row>
    <row r="25" spans="1:134" s="22" customFormat="1" ht="14.25" customHeight="1" x14ac:dyDescent="0.2">
      <c r="A25" s="92">
        <v>11</v>
      </c>
      <c r="B25" s="92" t="s">
        <v>1688</v>
      </c>
      <c r="C25" s="91" t="s">
        <v>1750</v>
      </c>
      <c r="D25" s="108">
        <v>100</v>
      </c>
      <c r="E25" s="109">
        <v>0</v>
      </c>
      <c r="F25" s="110">
        <f t="shared" si="0"/>
        <v>100</v>
      </c>
      <c r="G25" s="92" t="s">
        <v>191</v>
      </c>
      <c r="H25" s="91" t="s">
        <v>1750</v>
      </c>
      <c r="I25" s="87">
        <v>100</v>
      </c>
      <c r="J25" s="87">
        <v>0</v>
      </c>
      <c r="K25" s="87">
        <f t="shared" si="1"/>
        <v>100</v>
      </c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</row>
    <row r="26" spans="1:134" s="22" customFormat="1" ht="15" customHeight="1" x14ac:dyDescent="0.2">
      <c r="A26" s="93"/>
      <c r="B26" s="93"/>
      <c r="C26" s="114" t="s">
        <v>1333</v>
      </c>
      <c r="D26" s="108"/>
      <c r="E26" s="109"/>
      <c r="F26" s="110"/>
      <c r="G26" s="87"/>
      <c r="H26" s="115" t="s">
        <v>1333</v>
      </c>
      <c r="I26" s="87"/>
      <c r="J26" s="87"/>
      <c r="K26" s="87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198"/>
      <c r="CT26" s="198"/>
      <c r="CU26" s="198"/>
      <c r="CV26" s="198"/>
      <c r="CW26" s="198"/>
      <c r="CX26" s="198"/>
      <c r="CY26" s="198"/>
      <c r="CZ26" s="198"/>
      <c r="DA26" s="198"/>
      <c r="DB26" s="198"/>
      <c r="DC26" s="198"/>
      <c r="DD26" s="198"/>
      <c r="DE26" s="198"/>
      <c r="DF26" s="198"/>
      <c r="DG26" s="198"/>
      <c r="DH26" s="198"/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  <c r="DV26" s="198"/>
      <c r="DW26" s="198"/>
      <c r="DX26" s="198"/>
      <c r="DY26" s="198"/>
      <c r="DZ26" s="198"/>
      <c r="EA26" s="198"/>
      <c r="EB26" s="198"/>
      <c r="EC26" s="198"/>
      <c r="ED26" s="198"/>
    </row>
    <row r="27" spans="1:134" s="22" customFormat="1" x14ac:dyDescent="0.2">
      <c r="A27" s="92">
        <v>12</v>
      </c>
      <c r="B27" s="92" t="s">
        <v>1438</v>
      </c>
      <c r="C27" s="91" t="s">
        <v>1160</v>
      </c>
      <c r="D27" s="108">
        <v>100</v>
      </c>
      <c r="E27" s="109">
        <v>0</v>
      </c>
      <c r="F27" s="110">
        <f t="shared" ref="F27:F33" si="2">D27</f>
        <v>100</v>
      </c>
      <c r="G27" s="92" t="s">
        <v>1438</v>
      </c>
      <c r="H27" s="91" t="s">
        <v>1160</v>
      </c>
      <c r="I27" s="87">
        <v>100</v>
      </c>
      <c r="J27" s="87">
        <v>0</v>
      </c>
      <c r="K27" s="87">
        <f t="shared" ref="K27:K33" si="3">I27+J27</f>
        <v>100</v>
      </c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  <c r="BG27" s="198"/>
      <c r="BH27" s="198"/>
      <c r="BI27" s="198"/>
      <c r="BJ27" s="198"/>
      <c r="BK27" s="198"/>
      <c r="BL27" s="198"/>
      <c r="BM27" s="198"/>
      <c r="BN27" s="198"/>
      <c r="BO27" s="198"/>
      <c r="BP27" s="198"/>
      <c r="BQ27" s="198"/>
      <c r="BR27" s="198"/>
      <c r="BS27" s="198"/>
      <c r="BT27" s="198"/>
      <c r="BU27" s="198"/>
      <c r="BV27" s="198"/>
      <c r="BW27" s="198"/>
      <c r="BX27" s="198"/>
      <c r="BY27" s="198"/>
      <c r="BZ27" s="198"/>
      <c r="CA27" s="198"/>
      <c r="CB27" s="198"/>
      <c r="CC27" s="198"/>
      <c r="CD27" s="198"/>
      <c r="CE27" s="198"/>
      <c r="CF27" s="198"/>
      <c r="CG27" s="198"/>
      <c r="CH27" s="198"/>
      <c r="CI27" s="198"/>
      <c r="CJ27" s="198"/>
      <c r="CK27" s="198"/>
      <c r="CL27" s="198"/>
      <c r="CM27" s="198"/>
      <c r="CN27" s="198"/>
      <c r="CO27" s="198"/>
      <c r="CP27" s="198"/>
      <c r="CQ27" s="198"/>
      <c r="CR27" s="198"/>
      <c r="CS27" s="198"/>
      <c r="CT27" s="198"/>
      <c r="CU27" s="198"/>
      <c r="CV27" s="198"/>
      <c r="CW27" s="198"/>
      <c r="CX27" s="198"/>
      <c r="CY27" s="198"/>
      <c r="CZ27" s="198"/>
      <c r="DA27" s="198"/>
      <c r="DB27" s="198"/>
      <c r="DC27" s="198"/>
      <c r="DD27" s="198"/>
      <c r="DE27" s="198"/>
      <c r="DF27" s="198"/>
      <c r="DG27" s="198"/>
      <c r="DH27" s="198"/>
      <c r="DI27" s="198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  <c r="DT27" s="198"/>
      <c r="DU27" s="198"/>
      <c r="DV27" s="198"/>
      <c r="DW27" s="198"/>
      <c r="DX27" s="198"/>
      <c r="DY27" s="198"/>
      <c r="DZ27" s="198"/>
      <c r="EA27" s="198"/>
      <c r="EB27" s="198"/>
      <c r="EC27" s="198"/>
      <c r="ED27" s="198"/>
    </row>
    <row r="28" spans="1:134" s="22" customFormat="1" x14ac:dyDescent="0.2">
      <c r="A28" s="92">
        <v>1</v>
      </c>
      <c r="B28" s="92" t="s">
        <v>1441</v>
      </c>
      <c r="C28" s="91" t="s">
        <v>1164</v>
      </c>
      <c r="D28" s="108">
        <v>150</v>
      </c>
      <c r="E28" s="109">
        <v>0</v>
      </c>
      <c r="F28" s="110">
        <f t="shared" si="2"/>
        <v>150</v>
      </c>
      <c r="G28" s="144" t="s">
        <v>198</v>
      </c>
      <c r="H28" s="91" t="s">
        <v>1164</v>
      </c>
      <c r="I28" s="87">
        <v>150</v>
      </c>
      <c r="J28" s="87">
        <v>0</v>
      </c>
      <c r="K28" s="87">
        <f t="shared" si="3"/>
        <v>150</v>
      </c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8"/>
      <c r="BW28" s="198"/>
      <c r="BX28" s="198"/>
      <c r="BY28" s="198"/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  <c r="CJ28" s="198"/>
      <c r="CK28" s="198"/>
      <c r="CL28" s="198"/>
      <c r="CM28" s="198"/>
      <c r="CN28" s="198"/>
      <c r="CO28" s="198"/>
      <c r="CP28" s="198"/>
      <c r="CQ28" s="198"/>
      <c r="CR28" s="198"/>
      <c r="CS28" s="198"/>
      <c r="CT28" s="198"/>
      <c r="CU28" s="198"/>
      <c r="CV28" s="198"/>
      <c r="CW28" s="198"/>
      <c r="CX28" s="198"/>
      <c r="CY28" s="198"/>
      <c r="CZ28" s="198"/>
      <c r="DA28" s="198"/>
      <c r="DB28" s="198"/>
      <c r="DC28" s="198"/>
      <c r="DD28" s="198"/>
      <c r="DE28" s="198"/>
      <c r="DF28" s="198"/>
      <c r="DG28" s="198"/>
      <c r="DH28" s="198"/>
      <c r="DI28" s="198"/>
      <c r="DJ28" s="198"/>
      <c r="DK28" s="198"/>
      <c r="DL28" s="198"/>
      <c r="DM28" s="198"/>
      <c r="DN28" s="198"/>
      <c r="DO28" s="198"/>
      <c r="DP28" s="198"/>
      <c r="DQ28" s="198"/>
      <c r="DR28" s="198"/>
      <c r="DS28" s="198"/>
      <c r="DT28" s="198"/>
      <c r="DU28" s="198"/>
      <c r="DV28" s="198"/>
      <c r="DW28" s="198"/>
      <c r="DX28" s="198"/>
      <c r="DY28" s="198"/>
      <c r="DZ28" s="198"/>
      <c r="EA28" s="198"/>
      <c r="EB28" s="198"/>
      <c r="EC28" s="198"/>
      <c r="ED28" s="198"/>
    </row>
    <row r="29" spans="1:134" s="22" customFormat="1" x14ac:dyDescent="0.2">
      <c r="A29" s="92">
        <f t="shared" ref="A29:A33" si="4">A28+1</f>
        <v>2</v>
      </c>
      <c r="B29" s="92" t="s">
        <v>1442</v>
      </c>
      <c r="C29" s="91" t="s">
        <v>1165</v>
      </c>
      <c r="D29" s="108">
        <v>100</v>
      </c>
      <c r="E29" s="109">
        <v>0</v>
      </c>
      <c r="F29" s="110">
        <f t="shared" si="2"/>
        <v>100</v>
      </c>
      <c r="G29" s="144" t="s">
        <v>199</v>
      </c>
      <c r="H29" s="91" t="s">
        <v>1165</v>
      </c>
      <c r="I29" s="87">
        <v>100</v>
      </c>
      <c r="J29" s="87">
        <v>0</v>
      </c>
      <c r="K29" s="87">
        <f t="shared" si="3"/>
        <v>100</v>
      </c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</row>
    <row r="30" spans="1:134" s="22" customFormat="1" x14ac:dyDescent="0.2">
      <c r="A30" s="92">
        <f t="shared" si="4"/>
        <v>3</v>
      </c>
      <c r="B30" s="92" t="s">
        <v>1546</v>
      </c>
      <c r="C30" s="91" t="s">
        <v>1166</v>
      </c>
      <c r="D30" s="108">
        <v>250</v>
      </c>
      <c r="E30" s="109">
        <v>0</v>
      </c>
      <c r="F30" s="110">
        <f t="shared" si="2"/>
        <v>250</v>
      </c>
      <c r="G30" s="92" t="s">
        <v>200</v>
      </c>
      <c r="H30" s="91" t="s">
        <v>1166</v>
      </c>
      <c r="I30" s="87">
        <v>250</v>
      </c>
      <c r="J30" s="87">
        <v>0</v>
      </c>
      <c r="K30" s="87">
        <f t="shared" si="3"/>
        <v>250</v>
      </c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</row>
    <row r="31" spans="1:134" s="22" customFormat="1" x14ac:dyDescent="0.2">
      <c r="A31" s="92">
        <f t="shared" si="4"/>
        <v>4</v>
      </c>
      <c r="B31" s="92" t="s">
        <v>841</v>
      </c>
      <c r="C31" s="91" t="s">
        <v>1331</v>
      </c>
      <c r="D31" s="108">
        <v>500</v>
      </c>
      <c r="E31" s="109">
        <v>0</v>
      </c>
      <c r="F31" s="110">
        <f t="shared" si="2"/>
        <v>500</v>
      </c>
      <c r="G31" s="92" t="s">
        <v>841</v>
      </c>
      <c r="H31" s="91" t="s">
        <v>132</v>
      </c>
      <c r="I31" s="87">
        <v>600</v>
      </c>
      <c r="J31" s="87">
        <v>0</v>
      </c>
      <c r="K31" s="87">
        <f t="shared" si="3"/>
        <v>600</v>
      </c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</row>
    <row r="32" spans="1:134" s="22" customFormat="1" x14ac:dyDescent="0.2">
      <c r="A32" s="92">
        <f t="shared" si="4"/>
        <v>5</v>
      </c>
      <c r="B32" s="92" t="s">
        <v>842</v>
      </c>
      <c r="C32" s="91" t="s">
        <v>1332</v>
      </c>
      <c r="D32" s="108">
        <v>300</v>
      </c>
      <c r="E32" s="109">
        <v>0</v>
      </c>
      <c r="F32" s="110">
        <f t="shared" si="2"/>
        <v>300</v>
      </c>
      <c r="G32" s="92" t="s">
        <v>842</v>
      </c>
      <c r="H32" s="91" t="s">
        <v>133</v>
      </c>
      <c r="I32" s="87">
        <v>350</v>
      </c>
      <c r="J32" s="87">
        <v>0</v>
      </c>
      <c r="K32" s="87">
        <f t="shared" si="3"/>
        <v>350</v>
      </c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</row>
    <row r="33" spans="1:134" s="22" customFormat="1" x14ac:dyDescent="0.2">
      <c r="A33" s="92">
        <f t="shared" si="4"/>
        <v>6</v>
      </c>
      <c r="B33" s="92" t="s">
        <v>843</v>
      </c>
      <c r="C33" s="91" t="s">
        <v>1167</v>
      </c>
      <c r="D33" s="108">
        <v>50</v>
      </c>
      <c r="E33" s="109">
        <v>0</v>
      </c>
      <c r="F33" s="110">
        <f t="shared" si="2"/>
        <v>50</v>
      </c>
      <c r="G33" s="92" t="s">
        <v>1444</v>
      </c>
      <c r="H33" s="91" t="s">
        <v>1167</v>
      </c>
      <c r="I33" s="87">
        <v>50</v>
      </c>
      <c r="J33" s="87">
        <v>0</v>
      </c>
      <c r="K33" s="87">
        <f t="shared" si="3"/>
        <v>50</v>
      </c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8"/>
      <c r="CP33" s="198"/>
      <c r="CQ33" s="198"/>
      <c r="CR33" s="198"/>
      <c r="CS33" s="198"/>
      <c r="CT33" s="198"/>
      <c r="CU33" s="198"/>
      <c r="CV33" s="198"/>
      <c r="CW33" s="198"/>
      <c r="CX33" s="198"/>
      <c r="CY33" s="198"/>
      <c r="CZ33" s="198"/>
      <c r="DA33" s="198"/>
      <c r="DB33" s="198"/>
      <c r="DC33" s="198"/>
      <c r="DD33" s="198"/>
      <c r="DE33" s="198"/>
      <c r="DF33" s="198"/>
      <c r="DG33" s="198"/>
      <c r="DH33" s="198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  <c r="DV33" s="198"/>
      <c r="DW33" s="198"/>
      <c r="DX33" s="198"/>
      <c r="DY33" s="198"/>
      <c r="DZ33" s="198"/>
      <c r="EA33" s="198"/>
      <c r="EB33" s="198"/>
      <c r="EC33" s="198"/>
      <c r="ED33" s="198"/>
    </row>
    <row r="34" spans="1:134" s="22" customFormat="1" ht="16.149999999999999" customHeight="1" x14ac:dyDescent="0.2">
      <c r="A34" s="93"/>
      <c r="B34" s="93"/>
      <c r="C34" s="114" t="s">
        <v>1168</v>
      </c>
      <c r="D34" s="108"/>
      <c r="E34" s="109"/>
      <c r="F34" s="110"/>
      <c r="G34" s="87"/>
      <c r="H34" s="115" t="s">
        <v>1168</v>
      </c>
      <c r="I34" s="87"/>
      <c r="J34" s="87"/>
      <c r="K34" s="87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  <c r="BZ34" s="198"/>
      <c r="CA34" s="198"/>
      <c r="CB34" s="198"/>
      <c r="CC34" s="198"/>
      <c r="CD34" s="198"/>
      <c r="CE34" s="198"/>
      <c r="CF34" s="198"/>
      <c r="CG34" s="198"/>
      <c r="CH34" s="198"/>
      <c r="CI34" s="198"/>
      <c r="CJ34" s="198"/>
      <c r="CK34" s="198"/>
      <c r="CL34" s="198"/>
      <c r="CM34" s="198"/>
      <c r="CN34" s="198"/>
      <c r="CO34" s="198"/>
      <c r="CP34" s="198"/>
      <c r="CQ34" s="198"/>
      <c r="CR34" s="198"/>
      <c r="CS34" s="198"/>
      <c r="CT34" s="198"/>
      <c r="CU34" s="198"/>
      <c r="CV34" s="198"/>
      <c r="CW34" s="198"/>
      <c r="CX34" s="198"/>
      <c r="CY34" s="198"/>
      <c r="CZ34" s="198"/>
      <c r="DA34" s="198"/>
      <c r="DB34" s="198"/>
      <c r="DC34" s="198"/>
      <c r="DD34" s="198"/>
      <c r="DE34" s="198"/>
      <c r="DF34" s="198"/>
      <c r="DG34" s="198"/>
      <c r="DH34" s="198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  <c r="DT34" s="198"/>
      <c r="DU34" s="198"/>
      <c r="DV34" s="198"/>
      <c r="DW34" s="198"/>
      <c r="DX34" s="198"/>
      <c r="DY34" s="198"/>
      <c r="DZ34" s="198"/>
      <c r="EA34" s="198"/>
      <c r="EB34" s="198"/>
      <c r="EC34" s="198"/>
      <c r="ED34" s="198"/>
    </row>
    <row r="35" spans="1:134" s="22" customFormat="1" x14ac:dyDescent="0.2">
      <c r="A35" s="92">
        <f>A33+1</f>
        <v>7</v>
      </c>
      <c r="B35" s="92" t="s">
        <v>1547</v>
      </c>
      <c r="C35" s="91" t="s">
        <v>1169</v>
      </c>
      <c r="D35" s="108">
        <v>100</v>
      </c>
      <c r="E35" s="109">
        <v>0</v>
      </c>
      <c r="F35" s="110">
        <f t="shared" ref="F35:F44" si="5">D35</f>
        <v>100</v>
      </c>
      <c r="G35" s="92" t="s">
        <v>844</v>
      </c>
      <c r="H35" s="91" t="s">
        <v>1169</v>
      </c>
      <c r="I35" s="87">
        <v>100</v>
      </c>
      <c r="J35" s="87">
        <v>0</v>
      </c>
      <c r="K35" s="87">
        <f t="shared" ref="K35:K44" si="6">I35+J35</f>
        <v>100</v>
      </c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8"/>
      <c r="BN35" s="198"/>
      <c r="BO35" s="198"/>
      <c r="BP35" s="198"/>
      <c r="BQ35" s="198"/>
      <c r="BR35" s="198"/>
      <c r="BS35" s="198"/>
      <c r="BT35" s="198"/>
      <c r="BU35" s="198"/>
      <c r="BV35" s="198"/>
      <c r="BW35" s="198"/>
      <c r="BX35" s="198"/>
      <c r="BY35" s="198"/>
      <c r="BZ35" s="198"/>
      <c r="CA35" s="198"/>
      <c r="CB35" s="198"/>
      <c r="CC35" s="198"/>
      <c r="CD35" s="198"/>
      <c r="CE35" s="198"/>
      <c r="CF35" s="198"/>
      <c r="CG35" s="198"/>
      <c r="CH35" s="198"/>
      <c r="CI35" s="198"/>
      <c r="CJ35" s="198"/>
      <c r="CK35" s="198"/>
      <c r="CL35" s="198"/>
      <c r="CM35" s="198"/>
      <c r="CN35" s="198"/>
      <c r="CO35" s="198"/>
      <c r="CP35" s="198"/>
      <c r="CQ35" s="198"/>
      <c r="CR35" s="198"/>
      <c r="CS35" s="198"/>
      <c r="CT35" s="198"/>
      <c r="CU35" s="198"/>
      <c r="CV35" s="198"/>
      <c r="CW35" s="198"/>
      <c r="CX35" s="198"/>
      <c r="CY35" s="198"/>
      <c r="CZ35" s="198"/>
      <c r="DA35" s="198"/>
      <c r="DB35" s="198"/>
      <c r="DC35" s="198"/>
      <c r="DD35" s="198"/>
      <c r="DE35" s="198"/>
      <c r="DF35" s="198"/>
      <c r="DG35" s="198"/>
      <c r="DH35" s="198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  <c r="DU35" s="198"/>
      <c r="DV35" s="198"/>
      <c r="DW35" s="198"/>
      <c r="DX35" s="198"/>
      <c r="DY35" s="198"/>
      <c r="DZ35" s="198"/>
      <c r="EA35" s="198"/>
      <c r="EB35" s="198"/>
      <c r="EC35" s="198"/>
      <c r="ED35" s="198"/>
    </row>
    <row r="36" spans="1:134" s="22" customFormat="1" x14ac:dyDescent="0.2">
      <c r="A36" s="92">
        <f>A35+1</f>
        <v>8</v>
      </c>
      <c r="B36" s="92" t="s">
        <v>846</v>
      </c>
      <c r="C36" s="91" t="s">
        <v>1170</v>
      </c>
      <c r="D36" s="108">
        <v>250</v>
      </c>
      <c r="E36" s="109">
        <v>0</v>
      </c>
      <c r="F36" s="110">
        <f t="shared" si="5"/>
        <v>250</v>
      </c>
      <c r="G36" s="92" t="s">
        <v>846</v>
      </c>
      <c r="H36" s="91" t="s">
        <v>1170</v>
      </c>
      <c r="I36" s="87">
        <v>250</v>
      </c>
      <c r="J36" s="87">
        <v>0</v>
      </c>
      <c r="K36" s="87">
        <f t="shared" si="6"/>
        <v>250</v>
      </c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198"/>
      <c r="BL36" s="198"/>
      <c r="BM36" s="198"/>
      <c r="BN36" s="198"/>
      <c r="BO36" s="198"/>
      <c r="BP36" s="198"/>
      <c r="BQ36" s="198"/>
      <c r="BR36" s="198"/>
      <c r="BS36" s="198"/>
      <c r="BT36" s="198"/>
      <c r="BU36" s="198"/>
      <c r="BV36" s="198"/>
      <c r="BW36" s="198"/>
      <c r="BX36" s="198"/>
      <c r="BY36" s="198"/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  <c r="CJ36" s="198"/>
      <c r="CK36" s="198"/>
      <c r="CL36" s="198"/>
      <c r="CM36" s="198"/>
      <c r="CN36" s="198"/>
      <c r="CO36" s="198"/>
      <c r="CP36" s="198"/>
      <c r="CQ36" s="198"/>
      <c r="CR36" s="198"/>
      <c r="CS36" s="198"/>
      <c r="CT36" s="198"/>
      <c r="CU36" s="198"/>
      <c r="CV36" s="198"/>
      <c r="CW36" s="198"/>
      <c r="CX36" s="198"/>
      <c r="CY36" s="198"/>
      <c r="CZ36" s="198"/>
      <c r="DA36" s="198"/>
      <c r="DB36" s="198"/>
      <c r="DC36" s="198"/>
      <c r="DD36" s="198"/>
      <c r="DE36" s="198"/>
      <c r="DF36" s="198"/>
      <c r="DG36" s="198"/>
      <c r="DH36" s="198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  <c r="DS36" s="198"/>
      <c r="DT36" s="198"/>
      <c r="DU36" s="198"/>
      <c r="DV36" s="198"/>
      <c r="DW36" s="198"/>
      <c r="DX36" s="198"/>
      <c r="DY36" s="198"/>
      <c r="DZ36" s="198"/>
      <c r="EA36" s="198"/>
      <c r="EB36" s="198"/>
      <c r="EC36" s="198"/>
      <c r="ED36" s="198"/>
    </row>
    <row r="37" spans="1:134" s="22" customFormat="1" x14ac:dyDescent="0.2">
      <c r="A37" s="92">
        <f t="shared" ref="A37:A44" si="7">A36+1</f>
        <v>9</v>
      </c>
      <c r="B37" s="92" t="s">
        <v>847</v>
      </c>
      <c r="C37" s="91" t="s">
        <v>1200</v>
      </c>
      <c r="D37" s="108">
        <v>100</v>
      </c>
      <c r="E37" s="109">
        <v>0</v>
      </c>
      <c r="F37" s="110">
        <f t="shared" si="5"/>
        <v>100</v>
      </c>
      <c r="G37" s="92" t="s">
        <v>847</v>
      </c>
      <c r="H37" s="91" t="s">
        <v>1200</v>
      </c>
      <c r="I37" s="87">
        <v>100</v>
      </c>
      <c r="J37" s="87">
        <v>0</v>
      </c>
      <c r="K37" s="87">
        <f t="shared" si="6"/>
        <v>100</v>
      </c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</row>
    <row r="38" spans="1:134" s="22" customFormat="1" x14ac:dyDescent="0.2">
      <c r="A38" s="92">
        <f t="shared" si="7"/>
        <v>10</v>
      </c>
      <c r="B38" s="92" t="s">
        <v>848</v>
      </c>
      <c r="C38" s="91" t="s">
        <v>1201</v>
      </c>
      <c r="D38" s="108">
        <v>100</v>
      </c>
      <c r="E38" s="109">
        <v>0</v>
      </c>
      <c r="F38" s="110">
        <f t="shared" si="5"/>
        <v>100</v>
      </c>
      <c r="G38" s="92" t="s">
        <v>848</v>
      </c>
      <c r="H38" s="91" t="s">
        <v>1201</v>
      </c>
      <c r="I38" s="87">
        <v>100</v>
      </c>
      <c r="J38" s="87">
        <v>0</v>
      </c>
      <c r="K38" s="87">
        <f t="shared" si="6"/>
        <v>100</v>
      </c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  <c r="DV38" s="198"/>
      <c r="DW38" s="198"/>
      <c r="DX38" s="198"/>
      <c r="DY38" s="198"/>
      <c r="DZ38" s="198"/>
      <c r="EA38" s="198"/>
      <c r="EB38" s="198"/>
      <c r="EC38" s="198"/>
      <c r="ED38" s="198"/>
    </row>
    <row r="39" spans="1:134" s="22" customFormat="1" x14ac:dyDescent="0.2">
      <c r="A39" s="92">
        <f t="shared" si="7"/>
        <v>11</v>
      </c>
      <c r="B39" s="92" t="s">
        <v>1548</v>
      </c>
      <c r="C39" s="91" t="s">
        <v>1202</v>
      </c>
      <c r="D39" s="108">
        <v>100</v>
      </c>
      <c r="E39" s="109">
        <v>0</v>
      </c>
      <c r="F39" s="110">
        <f t="shared" si="5"/>
        <v>100</v>
      </c>
      <c r="G39" s="92" t="s">
        <v>845</v>
      </c>
      <c r="H39" s="91" t="s">
        <v>1202</v>
      </c>
      <c r="I39" s="87">
        <v>100</v>
      </c>
      <c r="J39" s="87">
        <v>0</v>
      </c>
      <c r="K39" s="87">
        <f t="shared" si="6"/>
        <v>100</v>
      </c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</row>
    <row r="40" spans="1:134" s="22" customFormat="1" x14ac:dyDescent="0.2">
      <c r="A40" s="92">
        <f t="shared" si="7"/>
        <v>12</v>
      </c>
      <c r="B40" s="92" t="s">
        <v>852</v>
      </c>
      <c r="C40" s="91" t="s">
        <v>1207</v>
      </c>
      <c r="D40" s="108">
        <v>150</v>
      </c>
      <c r="E40" s="109">
        <v>0</v>
      </c>
      <c r="F40" s="110">
        <f t="shared" si="5"/>
        <v>150</v>
      </c>
      <c r="G40" s="92" t="s">
        <v>852</v>
      </c>
      <c r="H40" s="91" t="s">
        <v>1207</v>
      </c>
      <c r="I40" s="87">
        <v>150</v>
      </c>
      <c r="J40" s="87">
        <v>0</v>
      </c>
      <c r="K40" s="87">
        <f t="shared" si="6"/>
        <v>150</v>
      </c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  <c r="DV40" s="198"/>
      <c r="DW40" s="198"/>
      <c r="DX40" s="198"/>
      <c r="DY40" s="198"/>
      <c r="DZ40" s="198"/>
      <c r="EA40" s="198"/>
      <c r="EB40" s="198"/>
      <c r="EC40" s="198"/>
      <c r="ED40" s="198"/>
    </row>
    <row r="41" spans="1:134" s="22" customFormat="1" x14ac:dyDescent="0.2">
      <c r="A41" s="92">
        <f t="shared" si="7"/>
        <v>13</v>
      </c>
      <c r="B41" s="92" t="s">
        <v>1549</v>
      </c>
      <c r="C41" s="91" t="s">
        <v>1208</v>
      </c>
      <c r="D41" s="108">
        <v>200</v>
      </c>
      <c r="E41" s="109">
        <v>0</v>
      </c>
      <c r="F41" s="110">
        <f t="shared" si="5"/>
        <v>200</v>
      </c>
      <c r="G41" s="92" t="s">
        <v>1362</v>
      </c>
      <c r="H41" s="91" t="s">
        <v>1208</v>
      </c>
      <c r="I41" s="87">
        <v>200</v>
      </c>
      <c r="J41" s="87">
        <v>0</v>
      </c>
      <c r="K41" s="87">
        <f t="shared" si="6"/>
        <v>200</v>
      </c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198"/>
      <c r="BD41" s="198"/>
      <c r="BE41" s="198"/>
      <c r="BF41" s="198"/>
      <c r="BG41" s="198"/>
      <c r="BH41" s="198"/>
      <c r="BI41" s="198"/>
      <c r="BJ41" s="198"/>
      <c r="BK41" s="198"/>
      <c r="BL41" s="198"/>
      <c r="BM41" s="198"/>
      <c r="BN41" s="198"/>
      <c r="BO41" s="198"/>
      <c r="BP41" s="198"/>
      <c r="BQ41" s="198"/>
      <c r="BR41" s="198"/>
      <c r="BS41" s="198"/>
      <c r="BT41" s="198"/>
      <c r="BU41" s="198"/>
      <c r="BV41" s="198"/>
      <c r="BW41" s="198"/>
      <c r="BX41" s="198"/>
      <c r="BY41" s="198"/>
      <c r="BZ41" s="198"/>
      <c r="CA41" s="198"/>
      <c r="CB41" s="198"/>
      <c r="CC41" s="198"/>
      <c r="CD41" s="198"/>
      <c r="CE41" s="198"/>
      <c r="CF41" s="198"/>
      <c r="CG41" s="198"/>
      <c r="CH41" s="198"/>
      <c r="CI41" s="198"/>
      <c r="CJ41" s="198"/>
      <c r="CK41" s="198"/>
      <c r="CL41" s="198"/>
      <c r="CM41" s="198"/>
      <c r="CN41" s="198"/>
      <c r="CO41" s="198"/>
      <c r="CP41" s="198"/>
      <c r="CQ41" s="198"/>
      <c r="CR41" s="198"/>
      <c r="CS41" s="198"/>
      <c r="CT41" s="198"/>
      <c r="CU41" s="198"/>
      <c r="CV41" s="198"/>
      <c r="CW41" s="198"/>
      <c r="CX41" s="198"/>
      <c r="CY41" s="198"/>
      <c r="CZ41" s="198"/>
      <c r="DA41" s="198"/>
      <c r="DB41" s="198"/>
      <c r="DC41" s="198"/>
      <c r="DD41" s="198"/>
      <c r="DE41" s="198"/>
      <c r="DF41" s="198"/>
      <c r="DG41" s="198"/>
      <c r="DH41" s="198"/>
      <c r="DI41" s="198"/>
      <c r="DJ41" s="198"/>
      <c r="DK41" s="198"/>
      <c r="DL41" s="198"/>
      <c r="DM41" s="198"/>
      <c r="DN41" s="198"/>
      <c r="DO41" s="198"/>
      <c r="DP41" s="198"/>
      <c r="DQ41" s="198"/>
      <c r="DR41" s="198"/>
      <c r="DS41" s="198"/>
      <c r="DT41" s="198"/>
      <c r="DU41" s="198"/>
      <c r="DV41" s="198"/>
      <c r="DW41" s="198"/>
      <c r="DX41" s="198"/>
      <c r="DY41" s="198"/>
      <c r="DZ41" s="198"/>
      <c r="EA41" s="198"/>
      <c r="EB41" s="198"/>
      <c r="EC41" s="198"/>
      <c r="ED41" s="198"/>
    </row>
    <row r="42" spans="1:134" s="22" customFormat="1" x14ac:dyDescent="0.2">
      <c r="A42" s="92">
        <f t="shared" si="7"/>
        <v>14</v>
      </c>
      <c r="B42" s="92" t="s">
        <v>853</v>
      </c>
      <c r="C42" s="91" t="s">
        <v>1210</v>
      </c>
      <c r="D42" s="108">
        <v>150</v>
      </c>
      <c r="E42" s="109">
        <v>0</v>
      </c>
      <c r="F42" s="110">
        <f t="shared" si="5"/>
        <v>150</v>
      </c>
      <c r="G42" s="92" t="s">
        <v>1445</v>
      </c>
      <c r="H42" s="91" t="s">
        <v>1210</v>
      </c>
      <c r="I42" s="87">
        <v>150</v>
      </c>
      <c r="J42" s="87">
        <v>0</v>
      </c>
      <c r="K42" s="87">
        <f t="shared" si="6"/>
        <v>150</v>
      </c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  <c r="BC42" s="198"/>
      <c r="BD42" s="198"/>
      <c r="BE42" s="198"/>
      <c r="BF42" s="198"/>
      <c r="BG42" s="198"/>
      <c r="BH42" s="198"/>
      <c r="BI42" s="198"/>
      <c r="BJ42" s="198"/>
      <c r="BK42" s="198"/>
      <c r="BL42" s="198"/>
      <c r="BM42" s="198"/>
      <c r="BN42" s="198"/>
      <c r="BO42" s="198"/>
      <c r="BP42" s="198"/>
      <c r="BQ42" s="198"/>
      <c r="BR42" s="198"/>
      <c r="BS42" s="198"/>
      <c r="BT42" s="198"/>
      <c r="BU42" s="198"/>
      <c r="BV42" s="198"/>
      <c r="BW42" s="198"/>
      <c r="BX42" s="198"/>
      <c r="BY42" s="198"/>
      <c r="BZ42" s="198"/>
      <c r="CA42" s="198"/>
      <c r="CB42" s="198"/>
      <c r="CC42" s="198"/>
      <c r="CD42" s="198"/>
      <c r="CE42" s="198"/>
      <c r="CF42" s="198"/>
      <c r="CG42" s="198"/>
      <c r="CH42" s="198"/>
      <c r="CI42" s="198"/>
      <c r="CJ42" s="198"/>
      <c r="CK42" s="198"/>
      <c r="CL42" s="198"/>
      <c r="CM42" s="198"/>
      <c r="CN42" s="198"/>
      <c r="CO42" s="198"/>
      <c r="CP42" s="198"/>
      <c r="CQ42" s="198"/>
      <c r="CR42" s="198"/>
      <c r="CS42" s="198"/>
      <c r="CT42" s="198"/>
      <c r="CU42" s="198"/>
      <c r="CV42" s="198"/>
      <c r="CW42" s="198"/>
      <c r="CX42" s="198"/>
      <c r="CY42" s="198"/>
      <c r="CZ42" s="198"/>
      <c r="DA42" s="198"/>
      <c r="DB42" s="198"/>
      <c r="DC42" s="198"/>
      <c r="DD42" s="198"/>
      <c r="DE42" s="198"/>
      <c r="DF42" s="198"/>
      <c r="DG42" s="198"/>
      <c r="DH42" s="198"/>
      <c r="DI42" s="198"/>
      <c r="DJ42" s="198"/>
      <c r="DK42" s="198"/>
      <c r="DL42" s="198"/>
      <c r="DM42" s="198"/>
      <c r="DN42" s="198"/>
      <c r="DO42" s="198"/>
      <c r="DP42" s="198"/>
      <c r="DQ42" s="198"/>
      <c r="DR42" s="198"/>
      <c r="DS42" s="198"/>
      <c r="DT42" s="198"/>
      <c r="DU42" s="198"/>
      <c r="DV42" s="198"/>
      <c r="DW42" s="198"/>
      <c r="DX42" s="198"/>
      <c r="DY42" s="198"/>
      <c r="DZ42" s="198"/>
      <c r="EA42" s="198"/>
      <c r="EB42" s="198"/>
      <c r="EC42" s="198"/>
      <c r="ED42" s="198"/>
    </row>
    <row r="43" spans="1:134" s="22" customFormat="1" x14ac:dyDescent="0.2">
      <c r="A43" s="92">
        <f t="shared" si="7"/>
        <v>15</v>
      </c>
      <c r="B43" s="92" t="s">
        <v>857</v>
      </c>
      <c r="C43" s="91" t="s">
        <v>855</v>
      </c>
      <c r="D43" s="108">
        <v>500</v>
      </c>
      <c r="E43" s="109">
        <v>0</v>
      </c>
      <c r="F43" s="110">
        <f t="shared" si="5"/>
        <v>500</v>
      </c>
      <c r="G43" s="92" t="s">
        <v>857</v>
      </c>
      <c r="H43" s="91" t="s">
        <v>134</v>
      </c>
      <c r="I43" s="87">
        <v>600</v>
      </c>
      <c r="J43" s="87">
        <v>0</v>
      </c>
      <c r="K43" s="87">
        <f t="shared" si="6"/>
        <v>600</v>
      </c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8"/>
      <c r="BB43" s="198"/>
      <c r="BC43" s="198"/>
      <c r="BD43" s="198"/>
      <c r="BE43" s="198"/>
      <c r="BF43" s="198"/>
      <c r="BG43" s="198"/>
      <c r="BH43" s="198"/>
      <c r="BI43" s="198"/>
      <c r="BJ43" s="198"/>
      <c r="BK43" s="198"/>
      <c r="BL43" s="198"/>
      <c r="BM43" s="198"/>
      <c r="BN43" s="198"/>
      <c r="BO43" s="198"/>
      <c r="BP43" s="198"/>
      <c r="BQ43" s="198"/>
      <c r="BR43" s="198"/>
      <c r="BS43" s="198"/>
      <c r="BT43" s="198"/>
      <c r="BU43" s="198"/>
      <c r="BV43" s="198"/>
      <c r="BW43" s="198"/>
      <c r="BX43" s="198"/>
      <c r="BY43" s="198"/>
      <c r="BZ43" s="198"/>
      <c r="CA43" s="198"/>
      <c r="CB43" s="198"/>
      <c r="CC43" s="198"/>
      <c r="CD43" s="198"/>
      <c r="CE43" s="198"/>
      <c r="CF43" s="198"/>
      <c r="CG43" s="198"/>
      <c r="CH43" s="198"/>
      <c r="CI43" s="198"/>
      <c r="CJ43" s="198"/>
      <c r="CK43" s="198"/>
      <c r="CL43" s="198"/>
      <c r="CM43" s="198"/>
      <c r="CN43" s="198"/>
      <c r="CO43" s="198"/>
      <c r="CP43" s="198"/>
      <c r="CQ43" s="198"/>
      <c r="CR43" s="198"/>
      <c r="CS43" s="198"/>
      <c r="CT43" s="198"/>
      <c r="CU43" s="198"/>
      <c r="CV43" s="198"/>
      <c r="CW43" s="198"/>
      <c r="CX43" s="198"/>
      <c r="CY43" s="198"/>
      <c r="CZ43" s="198"/>
      <c r="DA43" s="198"/>
      <c r="DB43" s="198"/>
      <c r="DC43" s="198"/>
      <c r="DD43" s="198"/>
      <c r="DE43" s="198"/>
      <c r="DF43" s="198"/>
      <c r="DG43" s="198"/>
      <c r="DH43" s="198"/>
      <c r="DI43" s="198"/>
      <c r="DJ43" s="198"/>
      <c r="DK43" s="198"/>
      <c r="DL43" s="198"/>
      <c r="DM43" s="198"/>
      <c r="DN43" s="198"/>
      <c r="DO43" s="198"/>
      <c r="DP43" s="198"/>
      <c r="DQ43" s="198"/>
      <c r="DR43" s="198"/>
      <c r="DS43" s="198"/>
      <c r="DT43" s="198"/>
      <c r="DU43" s="198"/>
      <c r="DV43" s="198"/>
      <c r="DW43" s="198"/>
      <c r="DX43" s="198"/>
      <c r="DY43" s="198"/>
      <c r="DZ43" s="198"/>
      <c r="EA43" s="198"/>
      <c r="EB43" s="198"/>
      <c r="EC43" s="198"/>
      <c r="ED43" s="198"/>
    </row>
    <row r="44" spans="1:134" s="22" customFormat="1" x14ac:dyDescent="0.2">
      <c r="A44" s="92">
        <f t="shared" si="7"/>
        <v>16</v>
      </c>
      <c r="B44" s="92" t="s">
        <v>858</v>
      </c>
      <c r="C44" s="91" t="s">
        <v>856</v>
      </c>
      <c r="D44" s="108">
        <v>300</v>
      </c>
      <c r="E44" s="109">
        <v>0</v>
      </c>
      <c r="F44" s="110">
        <f t="shared" si="5"/>
        <v>300</v>
      </c>
      <c r="G44" s="92" t="s">
        <v>858</v>
      </c>
      <c r="H44" s="91" t="s">
        <v>135</v>
      </c>
      <c r="I44" s="87">
        <v>350</v>
      </c>
      <c r="J44" s="87">
        <v>0</v>
      </c>
      <c r="K44" s="87">
        <f t="shared" si="6"/>
        <v>350</v>
      </c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  <c r="AV44" s="198"/>
      <c r="AW44" s="198"/>
      <c r="AX44" s="198"/>
      <c r="AY44" s="198"/>
      <c r="AZ44" s="198"/>
      <c r="BA44" s="198"/>
      <c r="BB44" s="198"/>
      <c r="BC44" s="198"/>
      <c r="BD44" s="198"/>
      <c r="BE44" s="198"/>
      <c r="BF44" s="198"/>
      <c r="BG44" s="198"/>
      <c r="BH44" s="198"/>
      <c r="BI44" s="198"/>
      <c r="BJ44" s="198"/>
      <c r="BK44" s="198"/>
      <c r="BL44" s="198"/>
      <c r="BM44" s="198"/>
      <c r="BN44" s="198"/>
      <c r="BO44" s="198"/>
      <c r="BP44" s="198"/>
      <c r="BQ44" s="198"/>
      <c r="BR44" s="198"/>
      <c r="BS44" s="198"/>
      <c r="BT44" s="198"/>
      <c r="BU44" s="198"/>
      <c r="BV44" s="198"/>
      <c r="BW44" s="198"/>
      <c r="BX44" s="198"/>
      <c r="BY44" s="198"/>
      <c r="BZ44" s="198"/>
      <c r="CA44" s="198"/>
      <c r="CB44" s="198"/>
      <c r="CC44" s="198"/>
      <c r="CD44" s="198"/>
      <c r="CE44" s="198"/>
      <c r="CF44" s="198"/>
      <c r="CG44" s="198"/>
      <c r="CH44" s="198"/>
      <c r="CI44" s="198"/>
      <c r="CJ44" s="198"/>
      <c r="CK44" s="198"/>
      <c r="CL44" s="198"/>
      <c r="CM44" s="198"/>
      <c r="CN44" s="198"/>
      <c r="CO44" s="198"/>
      <c r="CP44" s="198"/>
      <c r="CQ44" s="198"/>
      <c r="CR44" s="198"/>
      <c r="CS44" s="198"/>
      <c r="CT44" s="198"/>
      <c r="CU44" s="198"/>
      <c r="CV44" s="198"/>
      <c r="CW44" s="198"/>
      <c r="CX44" s="198"/>
      <c r="CY44" s="198"/>
      <c r="CZ44" s="198"/>
      <c r="DA44" s="198"/>
      <c r="DB44" s="198"/>
      <c r="DC44" s="198"/>
      <c r="DD44" s="198"/>
      <c r="DE44" s="198"/>
      <c r="DF44" s="198"/>
      <c r="DG44" s="198"/>
      <c r="DH44" s="198"/>
      <c r="DI44" s="198"/>
      <c r="DJ44" s="198"/>
      <c r="DK44" s="198"/>
      <c r="DL44" s="198"/>
      <c r="DM44" s="198"/>
      <c r="DN44" s="198"/>
      <c r="DO44" s="198"/>
      <c r="DP44" s="198"/>
      <c r="DQ44" s="198"/>
      <c r="DR44" s="198"/>
      <c r="DS44" s="198"/>
      <c r="DT44" s="198"/>
      <c r="DU44" s="198"/>
      <c r="DV44" s="198"/>
      <c r="DW44" s="198"/>
      <c r="DX44" s="198"/>
      <c r="DY44" s="198"/>
      <c r="DZ44" s="198"/>
      <c r="EA44" s="198"/>
      <c r="EB44" s="198"/>
      <c r="EC44" s="198"/>
      <c r="ED44" s="198"/>
    </row>
    <row r="45" spans="1:134" s="22" customFormat="1" ht="15.75" x14ac:dyDescent="0.2">
      <c r="A45" s="93"/>
      <c r="B45" s="93"/>
      <c r="C45" s="114" t="s">
        <v>1233</v>
      </c>
      <c r="D45" s="108"/>
      <c r="E45" s="109"/>
      <c r="F45" s="110"/>
      <c r="G45" s="87"/>
      <c r="H45" s="115" t="s">
        <v>1233</v>
      </c>
      <c r="I45" s="87"/>
      <c r="J45" s="87"/>
      <c r="K45" s="87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  <c r="DF45" s="198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  <c r="DV45" s="198"/>
      <c r="DW45" s="198"/>
      <c r="DX45" s="198"/>
      <c r="DY45" s="198"/>
      <c r="DZ45" s="198"/>
      <c r="EA45" s="198"/>
      <c r="EB45" s="198"/>
      <c r="EC45" s="198"/>
      <c r="ED45" s="198"/>
    </row>
    <row r="46" spans="1:134" s="22" customFormat="1" x14ac:dyDescent="0.2">
      <c r="A46" s="92">
        <v>29</v>
      </c>
      <c r="B46" s="92" t="s">
        <v>1182</v>
      </c>
      <c r="C46" s="91" t="s">
        <v>1234</v>
      </c>
      <c r="D46" s="108">
        <v>150</v>
      </c>
      <c r="E46" s="109">
        <v>0</v>
      </c>
      <c r="F46" s="110">
        <f t="shared" ref="F46:F51" si="8">D46</f>
        <v>150</v>
      </c>
      <c r="G46" s="92" t="s">
        <v>1182</v>
      </c>
      <c r="H46" s="87" t="s">
        <v>1111</v>
      </c>
      <c r="I46" s="87">
        <v>180</v>
      </c>
      <c r="J46" s="87">
        <v>0</v>
      </c>
      <c r="K46" s="87">
        <f t="shared" ref="K46:K51" si="9">I46+J46</f>
        <v>180</v>
      </c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  <c r="AV46" s="198"/>
      <c r="AW46" s="198"/>
      <c r="AX46" s="198"/>
      <c r="AY46" s="198"/>
      <c r="AZ46" s="198"/>
      <c r="BA46" s="198"/>
      <c r="BB46" s="198"/>
      <c r="BC46" s="198"/>
      <c r="BD46" s="198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  <c r="DF46" s="198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  <c r="DV46" s="198"/>
      <c r="DW46" s="198"/>
      <c r="DX46" s="198"/>
      <c r="DY46" s="198"/>
      <c r="DZ46" s="198"/>
      <c r="EA46" s="198"/>
      <c r="EB46" s="198"/>
      <c r="EC46" s="198"/>
      <c r="ED46" s="198"/>
    </row>
    <row r="47" spans="1:134" s="22" customFormat="1" x14ac:dyDescent="0.2">
      <c r="A47" s="92">
        <f>A46+1</f>
        <v>30</v>
      </c>
      <c r="B47" s="92" t="s">
        <v>1184</v>
      </c>
      <c r="C47" s="91" t="s">
        <v>1235</v>
      </c>
      <c r="D47" s="108">
        <v>250</v>
      </c>
      <c r="E47" s="109">
        <v>0</v>
      </c>
      <c r="F47" s="110">
        <f t="shared" si="8"/>
        <v>250</v>
      </c>
      <c r="G47" s="92" t="s">
        <v>1184</v>
      </c>
      <c r="H47" s="87" t="s">
        <v>761</v>
      </c>
      <c r="I47" s="87">
        <v>270</v>
      </c>
      <c r="J47" s="87">
        <v>0</v>
      </c>
      <c r="K47" s="87">
        <f t="shared" si="9"/>
        <v>270</v>
      </c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  <c r="AW47" s="198"/>
      <c r="AX47" s="198"/>
      <c r="AY47" s="198"/>
      <c r="AZ47" s="198"/>
      <c r="BA47" s="198"/>
      <c r="BB47" s="198"/>
      <c r="BC47" s="198"/>
      <c r="BD47" s="198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  <c r="DF47" s="198"/>
      <c r="DG47" s="198"/>
      <c r="DH47" s="198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  <c r="DV47" s="198"/>
      <c r="DW47" s="198"/>
      <c r="DX47" s="198"/>
      <c r="DY47" s="198"/>
      <c r="DZ47" s="198"/>
      <c r="EA47" s="198"/>
      <c r="EB47" s="198"/>
      <c r="EC47" s="198"/>
      <c r="ED47" s="198"/>
    </row>
    <row r="48" spans="1:134" s="22" customFormat="1" x14ac:dyDescent="0.2">
      <c r="A48" s="92">
        <f>A47+1</f>
        <v>31</v>
      </c>
      <c r="B48" s="92" t="s">
        <v>1185</v>
      </c>
      <c r="C48" s="91" t="s">
        <v>1236</v>
      </c>
      <c r="D48" s="108">
        <v>200</v>
      </c>
      <c r="E48" s="109">
        <v>0</v>
      </c>
      <c r="F48" s="110">
        <f t="shared" si="8"/>
        <v>200</v>
      </c>
      <c r="G48" s="92" t="s">
        <v>1185</v>
      </c>
      <c r="H48" s="87" t="s">
        <v>760</v>
      </c>
      <c r="I48" s="87">
        <v>220</v>
      </c>
      <c r="J48" s="87">
        <v>0</v>
      </c>
      <c r="K48" s="87">
        <f t="shared" si="9"/>
        <v>220</v>
      </c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  <c r="AV48" s="198"/>
      <c r="AW48" s="198"/>
      <c r="AX48" s="198"/>
      <c r="AY48" s="198"/>
      <c r="AZ48" s="198"/>
      <c r="BA48" s="198"/>
      <c r="BB48" s="198"/>
      <c r="BC48" s="198"/>
      <c r="BD48" s="198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  <c r="DF48" s="198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  <c r="DV48" s="198"/>
      <c r="DW48" s="198"/>
      <c r="DX48" s="198"/>
      <c r="DY48" s="198"/>
      <c r="DZ48" s="198"/>
      <c r="EA48" s="198"/>
      <c r="EB48" s="198"/>
      <c r="EC48" s="198"/>
      <c r="ED48" s="198"/>
    </row>
    <row r="49" spans="1:134" s="22" customFormat="1" ht="15.75" customHeight="1" x14ac:dyDescent="0.2">
      <c r="A49" s="92">
        <f>A48+1</f>
        <v>32</v>
      </c>
      <c r="B49" s="92" t="s">
        <v>1186</v>
      </c>
      <c r="C49" s="91" t="s">
        <v>959</v>
      </c>
      <c r="D49" s="108">
        <v>250</v>
      </c>
      <c r="E49" s="109">
        <v>0</v>
      </c>
      <c r="F49" s="110">
        <f t="shared" si="8"/>
        <v>250</v>
      </c>
      <c r="G49" s="92" t="s">
        <v>1186</v>
      </c>
      <c r="H49" s="91" t="s">
        <v>1237</v>
      </c>
      <c r="I49" s="87">
        <v>300</v>
      </c>
      <c r="J49" s="87">
        <v>0</v>
      </c>
      <c r="K49" s="87">
        <f t="shared" si="9"/>
        <v>300</v>
      </c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  <c r="AW49" s="198"/>
      <c r="AX49" s="198"/>
      <c r="AY49" s="198"/>
      <c r="AZ49" s="198"/>
      <c r="BA49" s="198"/>
      <c r="BB49" s="198"/>
      <c r="BC49" s="198"/>
      <c r="BD49" s="198"/>
      <c r="BE49" s="198"/>
      <c r="BF49" s="198"/>
      <c r="BG49" s="198"/>
      <c r="BH49" s="198"/>
      <c r="BI49" s="198"/>
      <c r="BJ49" s="198"/>
      <c r="BK49" s="198"/>
      <c r="BL49" s="198"/>
      <c r="BM49" s="198"/>
      <c r="BN49" s="198"/>
      <c r="BO49" s="198"/>
      <c r="BP49" s="198"/>
      <c r="BQ49" s="198"/>
      <c r="BR49" s="198"/>
      <c r="BS49" s="198"/>
      <c r="BT49" s="198"/>
      <c r="BU49" s="198"/>
      <c r="BV49" s="198"/>
      <c r="BW49" s="198"/>
      <c r="BX49" s="198"/>
      <c r="BY49" s="198"/>
      <c r="BZ49" s="198"/>
      <c r="CA49" s="198"/>
      <c r="CB49" s="198"/>
      <c r="CC49" s="198"/>
      <c r="CD49" s="198"/>
      <c r="CE49" s="198"/>
      <c r="CF49" s="198"/>
      <c r="CG49" s="198"/>
      <c r="CH49" s="198"/>
      <c r="CI49" s="198"/>
      <c r="CJ49" s="198"/>
      <c r="CK49" s="198"/>
      <c r="CL49" s="198"/>
      <c r="CM49" s="198"/>
      <c r="CN49" s="198"/>
      <c r="CO49" s="198"/>
      <c r="CP49" s="198"/>
      <c r="CQ49" s="198"/>
      <c r="CR49" s="198"/>
      <c r="CS49" s="198"/>
      <c r="CT49" s="198"/>
      <c r="CU49" s="198"/>
      <c r="CV49" s="198"/>
      <c r="CW49" s="198"/>
      <c r="CX49" s="198"/>
      <c r="CY49" s="198"/>
      <c r="CZ49" s="198"/>
      <c r="DA49" s="198"/>
      <c r="DB49" s="198"/>
      <c r="DC49" s="198"/>
      <c r="DD49" s="198"/>
      <c r="DE49" s="198"/>
      <c r="DF49" s="198"/>
      <c r="DG49" s="198"/>
      <c r="DH49" s="198"/>
      <c r="DI49" s="198"/>
      <c r="DJ49" s="198"/>
      <c r="DK49" s="198"/>
      <c r="DL49" s="198"/>
      <c r="DM49" s="198"/>
      <c r="DN49" s="198"/>
      <c r="DO49" s="198"/>
      <c r="DP49" s="198"/>
      <c r="DQ49" s="198"/>
      <c r="DR49" s="198"/>
      <c r="DS49" s="198"/>
      <c r="DT49" s="198"/>
      <c r="DU49" s="198"/>
      <c r="DV49" s="198"/>
      <c r="DW49" s="198"/>
      <c r="DX49" s="198"/>
      <c r="DY49" s="198"/>
      <c r="DZ49" s="198"/>
      <c r="EA49" s="198"/>
      <c r="EB49" s="198"/>
      <c r="EC49" s="198"/>
      <c r="ED49" s="198"/>
    </row>
    <row r="50" spans="1:134" s="22" customFormat="1" ht="14.45" customHeight="1" x14ac:dyDescent="0.2">
      <c r="A50" s="92">
        <f>A49+1</f>
        <v>33</v>
      </c>
      <c r="B50" s="92" t="s">
        <v>1192</v>
      </c>
      <c r="C50" s="91" t="s">
        <v>1242</v>
      </c>
      <c r="D50" s="108">
        <v>1450</v>
      </c>
      <c r="E50" s="109">
        <v>0</v>
      </c>
      <c r="F50" s="110">
        <f t="shared" si="8"/>
        <v>1450</v>
      </c>
      <c r="G50" s="92" t="s">
        <v>758</v>
      </c>
      <c r="H50" s="87" t="s">
        <v>759</v>
      </c>
      <c r="I50" s="87">
        <v>1500</v>
      </c>
      <c r="J50" s="87">
        <v>0</v>
      </c>
      <c r="K50" s="87">
        <f t="shared" si="9"/>
        <v>1500</v>
      </c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198"/>
      <c r="BG50" s="198"/>
      <c r="BH50" s="198"/>
      <c r="BI50" s="198"/>
      <c r="BJ50" s="198"/>
      <c r="BK50" s="198"/>
      <c r="BL50" s="198"/>
      <c r="BM50" s="198"/>
      <c r="BN50" s="198"/>
      <c r="BO50" s="198"/>
      <c r="BP50" s="198"/>
      <c r="BQ50" s="198"/>
      <c r="BR50" s="198"/>
      <c r="BS50" s="198"/>
      <c r="BT50" s="198"/>
      <c r="BU50" s="198"/>
      <c r="BV50" s="198"/>
      <c r="BW50" s="198"/>
      <c r="BX50" s="198"/>
      <c r="BY50" s="198"/>
      <c r="BZ50" s="198"/>
      <c r="CA50" s="198"/>
      <c r="CB50" s="198"/>
      <c r="CC50" s="198"/>
      <c r="CD50" s="198"/>
      <c r="CE50" s="198"/>
      <c r="CF50" s="198"/>
      <c r="CG50" s="198"/>
      <c r="CH50" s="198"/>
      <c r="CI50" s="198"/>
      <c r="CJ50" s="198"/>
      <c r="CK50" s="198"/>
      <c r="CL50" s="198"/>
      <c r="CM50" s="198"/>
      <c r="CN50" s="198"/>
      <c r="CO50" s="198"/>
      <c r="CP50" s="198"/>
      <c r="CQ50" s="198"/>
      <c r="CR50" s="198"/>
      <c r="CS50" s="198"/>
      <c r="CT50" s="198"/>
      <c r="CU50" s="198"/>
      <c r="CV50" s="198"/>
      <c r="CW50" s="198"/>
      <c r="CX50" s="198"/>
      <c r="CY50" s="198"/>
      <c r="CZ50" s="198"/>
      <c r="DA50" s="198"/>
      <c r="DB50" s="198"/>
      <c r="DC50" s="198"/>
      <c r="DD50" s="198"/>
      <c r="DE50" s="198"/>
      <c r="DF50" s="198"/>
      <c r="DG50" s="198"/>
      <c r="DH50" s="198"/>
      <c r="DI50" s="198"/>
      <c r="DJ50" s="198"/>
      <c r="DK50" s="198"/>
      <c r="DL50" s="198"/>
      <c r="DM50" s="198"/>
      <c r="DN50" s="198"/>
      <c r="DO50" s="198"/>
      <c r="DP50" s="198"/>
      <c r="DQ50" s="198"/>
      <c r="DR50" s="198"/>
      <c r="DS50" s="198"/>
      <c r="DT50" s="198"/>
      <c r="DU50" s="198"/>
      <c r="DV50" s="198"/>
      <c r="DW50" s="198"/>
      <c r="DX50" s="198"/>
      <c r="DY50" s="198"/>
      <c r="DZ50" s="198"/>
      <c r="EA50" s="198"/>
      <c r="EB50" s="198"/>
      <c r="EC50" s="198"/>
      <c r="ED50" s="198"/>
    </row>
    <row r="51" spans="1:134" s="22" customFormat="1" x14ac:dyDescent="0.2">
      <c r="A51" s="92">
        <f>A50+1</f>
        <v>34</v>
      </c>
      <c r="B51" s="92" t="s">
        <v>1183</v>
      </c>
      <c r="C51" s="91" t="s">
        <v>1244</v>
      </c>
      <c r="D51" s="108">
        <v>1250</v>
      </c>
      <c r="E51" s="109">
        <v>0</v>
      </c>
      <c r="F51" s="110">
        <f t="shared" si="8"/>
        <v>1250</v>
      </c>
      <c r="G51" s="92" t="s">
        <v>756</v>
      </c>
      <c r="H51" s="87" t="s">
        <v>757</v>
      </c>
      <c r="I51" s="87">
        <v>1300</v>
      </c>
      <c r="J51" s="87">
        <v>0</v>
      </c>
      <c r="K51" s="87">
        <f t="shared" si="9"/>
        <v>1300</v>
      </c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198"/>
      <c r="BF51" s="198"/>
      <c r="BG51" s="198"/>
      <c r="BH51" s="198"/>
      <c r="BI51" s="198"/>
      <c r="BJ51" s="198"/>
      <c r="BK51" s="198"/>
      <c r="BL51" s="198"/>
      <c r="BM51" s="198"/>
      <c r="BN51" s="198"/>
      <c r="BO51" s="198"/>
      <c r="BP51" s="198"/>
      <c r="BQ51" s="198"/>
      <c r="BR51" s="198"/>
      <c r="BS51" s="198"/>
      <c r="BT51" s="198"/>
      <c r="BU51" s="198"/>
      <c r="BV51" s="198"/>
      <c r="BW51" s="198"/>
      <c r="BX51" s="198"/>
      <c r="BY51" s="198"/>
      <c r="BZ51" s="198"/>
      <c r="CA51" s="198"/>
      <c r="CB51" s="198"/>
      <c r="CC51" s="198"/>
      <c r="CD51" s="198"/>
      <c r="CE51" s="198"/>
      <c r="CF51" s="198"/>
      <c r="CG51" s="198"/>
      <c r="CH51" s="198"/>
      <c r="CI51" s="198"/>
      <c r="CJ51" s="198"/>
      <c r="CK51" s="198"/>
      <c r="CL51" s="198"/>
      <c r="CM51" s="198"/>
      <c r="CN51" s="198"/>
      <c r="CO51" s="198"/>
      <c r="CP51" s="198"/>
      <c r="CQ51" s="198"/>
      <c r="CR51" s="198"/>
      <c r="CS51" s="198"/>
      <c r="CT51" s="198"/>
      <c r="CU51" s="198"/>
      <c r="CV51" s="198"/>
      <c r="CW51" s="198"/>
      <c r="CX51" s="198"/>
      <c r="CY51" s="198"/>
      <c r="CZ51" s="198"/>
      <c r="DA51" s="198"/>
      <c r="DB51" s="198"/>
      <c r="DC51" s="198"/>
      <c r="DD51" s="198"/>
      <c r="DE51" s="198"/>
      <c r="DF51" s="198"/>
      <c r="DG51" s="198"/>
      <c r="DH51" s="198"/>
      <c r="DI51" s="198"/>
      <c r="DJ51" s="198"/>
      <c r="DK51" s="198"/>
      <c r="DL51" s="198"/>
      <c r="DM51" s="198"/>
      <c r="DN51" s="198"/>
      <c r="DO51" s="198"/>
      <c r="DP51" s="198"/>
      <c r="DQ51" s="198"/>
      <c r="DR51" s="198"/>
      <c r="DS51" s="198"/>
      <c r="DT51" s="198"/>
      <c r="DU51" s="198"/>
      <c r="DV51" s="198"/>
      <c r="DW51" s="198"/>
      <c r="DX51" s="198"/>
      <c r="DY51" s="198"/>
      <c r="DZ51" s="198"/>
      <c r="EA51" s="198"/>
      <c r="EB51" s="198"/>
      <c r="EC51" s="198"/>
      <c r="ED51" s="198"/>
    </row>
    <row r="52" spans="1:134" s="22" customFormat="1" ht="15.75" x14ac:dyDescent="0.2">
      <c r="A52" s="92"/>
      <c r="B52" s="92"/>
      <c r="C52" s="114" t="s">
        <v>327</v>
      </c>
      <c r="D52" s="108"/>
      <c r="E52" s="109"/>
      <c r="F52" s="110"/>
      <c r="G52" s="87"/>
      <c r="H52" s="115" t="s">
        <v>327</v>
      </c>
      <c r="I52" s="87"/>
      <c r="J52" s="87"/>
      <c r="K52" s="87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  <c r="AV52" s="198"/>
      <c r="AW52" s="198"/>
      <c r="AX52" s="198"/>
      <c r="AY52" s="198"/>
      <c r="AZ52" s="198"/>
      <c r="BA52" s="198"/>
      <c r="BB52" s="198"/>
      <c r="BC52" s="198"/>
      <c r="BD52" s="198"/>
      <c r="BE52" s="198"/>
      <c r="BF52" s="198"/>
      <c r="BG52" s="198"/>
      <c r="BH52" s="198"/>
      <c r="BI52" s="198"/>
      <c r="BJ52" s="198"/>
      <c r="BK52" s="198"/>
      <c r="BL52" s="198"/>
      <c r="BM52" s="198"/>
      <c r="BN52" s="198"/>
      <c r="BO52" s="198"/>
      <c r="BP52" s="198"/>
      <c r="BQ52" s="198"/>
      <c r="BR52" s="198"/>
      <c r="BS52" s="198"/>
      <c r="BT52" s="198"/>
      <c r="BU52" s="198"/>
      <c r="BV52" s="198"/>
      <c r="BW52" s="198"/>
      <c r="BX52" s="198"/>
      <c r="BY52" s="198"/>
      <c r="BZ52" s="198"/>
      <c r="CA52" s="198"/>
      <c r="CB52" s="198"/>
      <c r="CC52" s="198"/>
      <c r="CD52" s="198"/>
      <c r="CE52" s="198"/>
      <c r="CF52" s="198"/>
      <c r="CG52" s="198"/>
      <c r="CH52" s="198"/>
      <c r="CI52" s="198"/>
      <c r="CJ52" s="198"/>
      <c r="CK52" s="198"/>
      <c r="CL52" s="198"/>
      <c r="CM52" s="198"/>
      <c r="CN52" s="198"/>
      <c r="CO52" s="198"/>
      <c r="CP52" s="198"/>
      <c r="CQ52" s="198"/>
      <c r="CR52" s="198"/>
      <c r="CS52" s="198"/>
      <c r="CT52" s="198"/>
      <c r="CU52" s="198"/>
      <c r="CV52" s="198"/>
      <c r="CW52" s="198"/>
      <c r="CX52" s="198"/>
      <c r="CY52" s="198"/>
      <c r="CZ52" s="198"/>
      <c r="DA52" s="198"/>
      <c r="DB52" s="198"/>
      <c r="DC52" s="198"/>
      <c r="DD52" s="198"/>
      <c r="DE52" s="198"/>
      <c r="DF52" s="198"/>
      <c r="DG52" s="198"/>
      <c r="DH52" s="198"/>
      <c r="DI52" s="198"/>
      <c r="DJ52" s="198"/>
      <c r="DK52" s="198"/>
      <c r="DL52" s="198"/>
      <c r="DM52" s="198"/>
      <c r="DN52" s="198"/>
      <c r="DO52" s="198"/>
      <c r="DP52" s="198"/>
      <c r="DQ52" s="198"/>
      <c r="DR52" s="198"/>
      <c r="DS52" s="198"/>
      <c r="DT52" s="198"/>
      <c r="DU52" s="198"/>
      <c r="DV52" s="198"/>
      <c r="DW52" s="198"/>
      <c r="DX52" s="198"/>
      <c r="DY52" s="198"/>
      <c r="DZ52" s="198"/>
      <c r="EA52" s="198"/>
      <c r="EB52" s="198"/>
      <c r="EC52" s="198"/>
      <c r="ED52" s="198"/>
    </row>
    <row r="53" spans="1:134" s="22" customFormat="1" x14ac:dyDescent="0.2">
      <c r="A53" s="92">
        <f>A51+1</f>
        <v>35</v>
      </c>
      <c r="B53" s="92" t="s">
        <v>1191</v>
      </c>
      <c r="C53" s="91" t="s">
        <v>1241</v>
      </c>
      <c r="D53" s="108">
        <v>700</v>
      </c>
      <c r="E53" s="109">
        <v>0</v>
      </c>
      <c r="F53" s="110">
        <f t="shared" ref="F53:F59" si="10">D53</f>
        <v>700</v>
      </c>
      <c r="G53" s="92" t="s">
        <v>1363</v>
      </c>
      <c r="H53" s="91" t="s">
        <v>1265</v>
      </c>
      <c r="I53" s="87">
        <v>900</v>
      </c>
      <c r="J53" s="87">
        <v>0</v>
      </c>
      <c r="K53" s="87">
        <f t="shared" ref="K53:K59" si="11">I53+J53</f>
        <v>900</v>
      </c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8"/>
      <c r="DE53" s="198"/>
      <c r="DF53" s="198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  <c r="DV53" s="198"/>
      <c r="DW53" s="198"/>
      <c r="DX53" s="198"/>
      <c r="DY53" s="198"/>
      <c r="DZ53" s="198"/>
      <c r="EA53" s="198"/>
      <c r="EB53" s="198"/>
      <c r="EC53" s="198"/>
      <c r="ED53" s="198"/>
    </row>
    <row r="54" spans="1:134" s="22" customFormat="1" x14ac:dyDescent="0.2">
      <c r="A54" s="92">
        <f t="shared" ref="A54:A59" si="12">A53+1</f>
        <v>36</v>
      </c>
      <c r="B54" s="92" t="s">
        <v>1189</v>
      </c>
      <c r="C54" s="91" t="s">
        <v>1239</v>
      </c>
      <c r="D54" s="108">
        <v>600</v>
      </c>
      <c r="E54" s="109">
        <v>0</v>
      </c>
      <c r="F54" s="110">
        <f t="shared" si="10"/>
        <v>600</v>
      </c>
      <c r="G54" s="92" t="s">
        <v>1189</v>
      </c>
      <c r="H54" s="91" t="s">
        <v>1264</v>
      </c>
      <c r="I54" s="87">
        <v>800</v>
      </c>
      <c r="J54" s="87">
        <v>0</v>
      </c>
      <c r="K54" s="87">
        <f t="shared" si="11"/>
        <v>800</v>
      </c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  <c r="AW54" s="198"/>
      <c r="AX54" s="198"/>
      <c r="AY54" s="198"/>
      <c r="AZ54" s="198"/>
      <c r="BA54" s="198"/>
      <c r="BB54" s="198"/>
      <c r="BC54" s="198"/>
      <c r="BD54" s="198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8"/>
      <c r="CA54" s="198"/>
      <c r="CB54" s="198"/>
      <c r="CC54" s="198"/>
      <c r="CD54" s="198"/>
      <c r="CE54" s="198"/>
      <c r="CF54" s="198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  <c r="CR54" s="198"/>
      <c r="CS54" s="198"/>
      <c r="CT54" s="198"/>
      <c r="CU54" s="198"/>
      <c r="CV54" s="198"/>
      <c r="CW54" s="198"/>
      <c r="CX54" s="198"/>
      <c r="CY54" s="198"/>
      <c r="CZ54" s="198"/>
      <c r="DA54" s="198"/>
      <c r="DB54" s="198"/>
      <c r="DC54" s="198"/>
      <c r="DD54" s="198"/>
      <c r="DE54" s="198"/>
      <c r="DF54" s="198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  <c r="DV54" s="198"/>
      <c r="DW54" s="198"/>
      <c r="DX54" s="198"/>
      <c r="DY54" s="198"/>
      <c r="DZ54" s="198"/>
      <c r="EA54" s="198"/>
      <c r="EB54" s="198"/>
      <c r="EC54" s="198"/>
      <c r="ED54" s="198"/>
    </row>
    <row r="55" spans="1:134" s="22" customFormat="1" ht="15.75" x14ac:dyDescent="0.2">
      <c r="A55" s="92">
        <f t="shared" si="12"/>
        <v>37</v>
      </c>
      <c r="B55" s="92" t="s">
        <v>1190</v>
      </c>
      <c r="C55" s="91" t="s">
        <v>1240</v>
      </c>
      <c r="D55" s="108">
        <v>1600</v>
      </c>
      <c r="E55" s="109">
        <v>0</v>
      </c>
      <c r="F55" s="110">
        <f t="shared" si="10"/>
        <v>1600</v>
      </c>
      <c r="G55" s="246" t="s">
        <v>1367</v>
      </c>
      <c r="H55" s="91" t="s">
        <v>1240</v>
      </c>
      <c r="I55" s="87">
        <v>2500</v>
      </c>
      <c r="J55" s="87">
        <v>0</v>
      </c>
      <c r="K55" s="87">
        <f t="shared" si="11"/>
        <v>2500</v>
      </c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8"/>
      <c r="DE55" s="198"/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</row>
    <row r="56" spans="1:134" s="22" customFormat="1" x14ac:dyDescent="0.2">
      <c r="A56" s="92">
        <f t="shared" si="12"/>
        <v>38</v>
      </c>
      <c r="B56" s="92" t="s">
        <v>1193</v>
      </c>
      <c r="C56" s="91" t="s">
        <v>924</v>
      </c>
      <c r="D56" s="108">
        <v>950</v>
      </c>
      <c r="E56" s="109">
        <v>0</v>
      </c>
      <c r="F56" s="110">
        <f t="shared" si="10"/>
        <v>950</v>
      </c>
      <c r="G56" s="92" t="s">
        <v>1193</v>
      </c>
      <c r="H56" s="91" t="s">
        <v>924</v>
      </c>
      <c r="I56" s="87">
        <v>1500</v>
      </c>
      <c r="J56" s="87">
        <v>0</v>
      </c>
      <c r="K56" s="87">
        <f t="shared" si="11"/>
        <v>1500</v>
      </c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  <c r="AV56" s="198"/>
      <c r="AW56" s="198"/>
      <c r="AX56" s="198"/>
      <c r="AY56" s="198"/>
      <c r="AZ56" s="198"/>
      <c r="BA56" s="198"/>
      <c r="BB56" s="198"/>
      <c r="BC56" s="198"/>
      <c r="BD56" s="198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198"/>
      <c r="CI56" s="198"/>
      <c r="CJ56" s="198"/>
      <c r="CK56" s="198"/>
      <c r="CL56" s="198"/>
      <c r="CM56" s="198"/>
      <c r="CN56" s="198"/>
      <c r="CO56" s="198"/>
      <c r="CP56" s="198"/>
      <c r="CQ56" s="198"/>
      <c r="CR56" s="198"/>
      <c r="CS56" s="198"/>
      <c r="CT56" s="198"/>
      <c r="CU56" s="198"/>
      <c r="CV56" s="198"/>
      <c r="CW56" s="198"/>
      <c r="CX56" s="198"/>
      <c r="CY56" s="198"/>
      <c r="CZ56" s="198"/>
      <c r="DA56" s="198"/>
      <c r="DB56" s="198"/>
      <c r="DC56" s="198"/>
      <c r="DD56" s="198"/>
      <c r="DE56" s="198"/>
      <c r="DF56" s="198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  <c r="DV56" s="198"/>
      <c r="DW56" s="198"/>
      <c r="DX56" s="198"/>
      <c r="DY56" s="198"/>
      <c r="DZ56" s="198"/>
      <c r="EA56" s="198"/>
      <c r="EB56" s="198"/>
      <c r="EC56" s="198"/>
      <c r="ED56" s="198"/>
    </row>
    <row r="57" spans="1:134" s="22" customFormat="1" x14ac:dyDescent="0.2">
      <c r="A57" s="92">
        <f t="shared" si="12"/>
        <v>39</v>
      </c>
      <c r="B57" s="92" t="s">
        <v>1194</v>
      </c>
      <c r="C57" s="91" t="s">
        <v>1245</v>
      </c>
      <c r="D57" s="108">
        <v>200</v>
      </c>
      <c r="E57" s="109">
        <v>0</v>
      </c>
      <c r="F57" s="110">
        <f t="shared" si="10"/>
        <v>200</v>
      </c>
      <c r="G57" s="92" t="s">
        <v>1364</v>
      </c>
      <c r="H57" s="91" t="s">
        <v>1245</v>
      </c>
      <c r="I57" s="87">
        <v>200</v>
      </c>
      <c r="J57" s="87">
        <v>0</v>
      </c>
      <c r="K57" s="87">
        <f t="shared" si="11"/>
        <v>200</v>
      </c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198"/>
      <c r="BV57" s="198"/>
      <c r="BW57" s="198"/>
      <c r="BX57" s="198"/>
      <c r="BY57" s="198"/>
      <c r="BZ57" s="198"/>
      <c r="CA57" s="198"/>
      <c r="CB57" s="198"/>
      <c r="CC57" s="198"/>
      <c r="CD57" s="198"/>
      <c r="CE57" s="198"/>
      <c r="CF57" s="198"/>
      <c r="CG57" s="198"/>
      <c r="CH57" s="198"/>
      <c r="CI57" s="198"/>
      <c r="CJ57" s="198"/>
      <c r="CK57" s="198"/>
      <c r="CL57" s="198"/>
      <c r="CM57" s="198"/>
      <c r="CN57" s="198"/>
      <c r="CO57" s="198"/>
      <c r="CP57" s="198"/>
      <c r="CQ57" s="198"/>
      <c r="CR57" s="198"/>
      <c r="CS57" s="198"/>
      <c r="CT57" s="198"/>
      <c r="CU57" s="198"/>
      <c r="CV57" s="198"/>
      <c r="CW57" s="198"/>
      <c r="CX57" s="198"/>
      <c r="CY57" s="198"/>
      <c r="CZ57" s="198"/>
      <c r="DA57" s="198"/>
      <c r="DB57" s="198"/>
      <c r="DC57" s="198"/>
      <c r="DD57" s="198"/>
      <c r="DE57" s="198"/>
      <c r="DF57" s="198"/>
      <c r="DG57" s="198"/>
      <c r="DH57" s="198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  <c r="DS57" s="198"/>
      <c r="DT57" s="198"/>
      <c r="DU57" s="198"/>
      <c r="DV57" s="198"/>
      <c r="DW57" s="198"/>
      <c r="DX57" s="198"/>
      <c r="DY57" s="198"/>
      <c r="DZ57" s="198"/>
      <c r="EA57" s="198"/>
      <c r="EB57" s="198"/>
      <c r="EC57" s="198"/>
      <c r="ED57" s="198"/>
    </row>
    <row r="58" spans="1:134" s="22" customFormat="1" x14ac:dyDescent="0.2">
      <c r="A58" s="92">
        <f t="shared" si="12"/>
        <v>40</v>
      </c>
      <c r="B58" s="92" t="s">
        <v>1195</v>
      </c>
      <c r="C58" s="91" t="s">
        <v>1197</v>
      </c>
      <c r="D58" s="108">
        <v>800</v>
      </c>
      <c r="E58" s="109">
        <v>0</v>
      </c>
      <c r="F58" s="110">
        <f t="shared" si="10"/>
        <v>800</v>
      </c>
      <c r="G58" s="92" t="s">
        <v>1365</v>
      </c>
      <c r="H58" s="91" t="s">
        <v>1197</v>
      </c>
      <c r="I58" s="87">
        <v>300</v>
      </c>
      <c r="J58" s="87">
        <v>0</v>
      </c>
      <c r="K58" s="87">
        <f t="shared" si="11"/>
        <v>300</v>
      </c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98"/>
      <c r="BF58" s="198"/>
      <c r="BG58" s="198"/>
      <c r="BH58" s="198"/>
      <c r="BI58" s="198"/>
      <c r="BJ58" s="198"/>
      <c r="BK58" s="198"/>
      <c r="BL58" s="198"/>
      <c r="BM58" s="198"/>
      <c r="BN58" s="198"/>
      <c r="BO58" s="198"/>
      <c r="BP58" s="198"/>
      <c r="BQ58" s="198"/>
      <c r="BR58" s="198"/>
      <c r="BS58" s="198"/>
      <c r="BT58" s="198"/>
      <c r="BU58" s="198"/>
      <c r="BV58" s="198"/>
      <c r="BW58" s="198"/>
      <c r="BX58" s="198"/>
      <c r="BY58" s="198"/>
      <c r="BZ58" s="198"/>
      <c r="CA58" s="198"/>
      <c r="CB58" s="198"/>
      <c r="CC58" s="198"/>
      <c r="CD58" s="198"/>
      <c r="CE58" s="198"/>
      <c r="CF58" s="198"/>
      <c r="CG58" s="198"/>
      <c r="CH58" s="198"/>
      <c r="CI58" s="198"/>
      <c r="CJ58" s="198"/>
      <c r="CK58" s="198"/>
      <c r="CL58" s="198"/>
      <c r="CM58" s="198"/>
      <c r="CN58" s="198"/>
      <c r="CO58" s="198"/>
      <c r="CP58" s="198"/>
      <c r="CQ58" s="198"/>
      <c r="CR58" s="198"/>
      <c r="CS58" s="198"/>
      <c r="CT58" s="198"/>
      <c r="CU58" s="198"/>
      <c r="CV58" s="198"/>
      <c r="CW58" s="198"/>
      <c r="CX58" s="198"/>
      <c r="CY58" s="198"/>
      <c r="CZ58" s="198"/>
      <c r="DA58" s="198"/>
      <c r="DB58" s="198"/>
      <c r="DC58" s="198"/>
      <c r="DD58" s="198"/>
      <c r="DE58" s="198"/>
      <c r="DF58" s="198"/>
      <c r="DG58" s="198"/>
      <c r="DH58" s="198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  <c r="DU58" s="198"/>
      <c r="DV58" s="198"/>
      <c r="DW58" s="198"/>
      <c r="DX58" s="198"/>
      <c r="DY58" s="198"/>
      <c r="DZ58" s="198"/>
      <c r="EA58" s="198"/>
      <c r="EB58" s="198"/>
      <c r="EC58" s="198"/>
      <c r="ED58" s="198"/>
    </row>
    <row r="59" spans="1:134" s="22" customFormat="1" x14ac:dyDescent="0.2">
      <c r="A59" s="92">
        <f t="shared" si="12"/>
        <v>41</v>
      </c>
      <c r="B59" s="92" t="s">
        <v>1196</v>
      </c>
      <c r="C59" s="91" t="s">
        <v>753</v>
      </c>
      <c r="D59" s="108">
        <v>800</v>
      </c>
      <c r="E59" s="109">
        <v>0</v>
      </c>
      <c r="F59" s="110">
        <f t="shared" si="10"/>
        <v>800</v>
      </c>
      <c r="G59" s="92" t="s">
        <v>1366</v>
      </c>
      <c r="H59" s="91" t="s">
        <v>1285</v>
      </c>
      <c r="I59" s="87">
        <v>1200</v>
      </c>
      <c r="J59" s="87">
        <v>0</v>
      </c>
      <c r="K59" s="87">
        <f t="shared" si="11"/>
        <v>1200</v>
      </c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198"/>
      <c r="BV59" s="198"/>
      <c r="BW59" s="198"/>
      <c r="BX59" s="198"/>
      <c r="BY59" s="198"/>
      <c r="BZ59" s="198"/>
      <c r="CA59" s="198"/>
      <c r="CB59" s="198"/>
      <c r="CC59" s="198"/>
      <c r="CD59" s="198"/>
      <c r="CE59" s="198"/>
      <c r="CF59" s="198"/>
      <c r="CG59" s="198"/>
      <c r="CH59" s="198"/>
      <c r="CI59" s="198"/>
      <c r="CJ59" s="198"/>
      <c r="CK59" s="198"/>
      <c r="CL59" s="198"/>
      <c r="CM59" s="198"/>
      <c r="CN59" s="198"/>
      <c r="CO59" s="198"/>
      <c r="CP59" s="198"/>
      <c r="CQ59" s="198"/>
      <c r="CR59" s="198"/>
      <c r="CS59" s="198"/>
      <c r="CT59" s="198"/>
      <c r="CU59" s="198"/>
      <c r="CV59" s="198"/>
      <c r="CW59" s="198"/>
      <c r="CX59" s="198"/>
      <c r="CY59" s="198"/>
      <c r="CZ59" s="198"/>
      <c r="DA59" s="198"/>
      <c r="DB59" s="198"/>
      <c r="DC59" s="198"/>
      <c r="DD59" s="198"/>
      <c r="DE59" s="198"/>
      <c r="DF59" s="198"/>
      <c r="DG59" s="198"/>
      <c r="DH59" s="198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  <c r="DV59" s="198"/>
      <c r="DW59" s="198"/>
      <c r="DX59" s="198"/>
      <c r="DY59" s="198"/>
      <c r="DZ59" s="198"/>
      <c r="EA59" s="198"/>
      <c r="EB59" s="198"/>
      <c r="EC59" s="198"/>
      <c r="ED59" s="198"/>
    </row>
    <row r="60" spans="1:134" s="22" customFormat="1" ht="15" customHeight="1" x14ac:dyDescent="0.2">
      <c r="A60" s="93"/>
      <c r="B60" s="93"/>
      <c r="C60" s="114" t="s">
        <v>1246</v>
      </c>
      <c r="D60" s="108"/>
      <c r="E60" s="109"/>
      <c r="F60" s="110"/>
      <c r="G60" s="87"/>
      <c r="H60" s="115" t="s">
        <v>1246</v>
      </c>
      <c r="I60" s="87"/>
      <c r="J60" s="87"/>
      <c r="K60" s="87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198"/>
      <c r="BJ60" s="198"/>
      <c r="BK60" s="198"/>
      <c r="BL60" s="198"/>
      <c r="BM60" s="198"/>
      <c r="BN60" s="198"/>
      <c r="BO60" s="198"/>
      <c r="BP60" s="198"/>
      <c r="BQ60" s="198"/>
      <c r="BR60" s="198"/>
      <c r="BS60" s="198"/>
      <c r="BT60" s="198"/>
      <c r="BU60" s="198"/>
      <c r="BV60" s="198"/>
      <c r="BW60" s="198"/>
      <c r="BX60" s="198"/>
      <c r="BY60" s="198"/>
      <c r="BZ60" s="198"/>
      <c r="CA60" s="198"/>
      <c r="CB60" s="198"/>
      <c r="CC60" s="198"/>
      <c r="CD60" s="198"/>
      <c r="CE60" s="198"/>
      <c r="CF60" s="198"/>
      <c r="CG60" s="198"/>
      <c r="CH60" s="198"/>
      <c r="CI60" s="198"/>
      <c r="CJ60" s="198"/>
      <c r="CK60" s="198"/>
      <c r="CL60" s="198"/>
      <c r="CM60" s="198"/>
      <c r="CN60" s="198"/>
      <c r="CO60" s="198"/>
      <c r="CP60" s="198"/>
      <c r="CQ60" s="198"/>
      <c r="CR60" s="198"/>
      <c r="CS60" s="198"/>
      <c r="CT60" s="198"/>
      <c r="CU60" s="198"/>
      <c r="CV60" s="198"/>
      <c r="CW60" s="198"/>
      <c r="CX60" s="198"/>
      <c r="CY60" s="198"/>
      <c r="CZ60" s="198"/>
      <c r="DA60" s="198"/>
      <c r="DB60" s="198"/>
      <c r="DC60" s="198"/>
      <c r="DD60" s="198"/>
      <c r="DE60" s="198"/>
      <c r="DF60" s="198"/>
      <c r="DG60" s="198"/>
      <c r="DH60" s="198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  <c r="DS60" s="198"/>
      <c r="DT60" s="198"/>
      <c r="DU60" s="198"/>
      <c r="DV60" s="198"/>
      <c r="DW60" s="198"/>
      <c r="DX60" s="198"/>
      <c r="DY60" s="198"/>
      <c r="DZ60" s="198"/>
      <c r="EA60" s="198"/>
      <c r="EB60" s="198"/>
      <c r="EC60" s="198"/>
      <c r="ED60" s="198"/>
    </row>
    <row r="61" spans="1:134" s="22" customFormat="1" x14ac:dyDescent="0.2">
      <c r="A61" s="92">
        <f>A59+1</f>
        <v>42</v>
      </c>
      <c r="B61" s="92" t="s">
        <v>1765</v>
      </c>
      <c r="C61" s="91" t="s">
        <v>1829</v>
      </c>
      <c r="D61" s="108">
        <v>1880</v>
      </c>
      <c r="E61" s="109">
        <v>0</v>
      </c>
      <c r="F61" s="110">
        <f>D61</f>
        <v>1880</v>
      </c>
      <c r="G61" s="92"/>
      <c r="H61" s="91" t="s">
        <v>1829</v>
      </c>
      <c r="I61" s="87">
        <v>1880</v>
      </c>
      <c r="J61" s="87">
        <v>0</v>
      </c>
      <c r="K61" s="87">
        <f>I61+J61</f>
        <v>1880</v>
      </c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  <c r="CR61" s="198"/>
      <c r="CS61" s="198"/>
      <c r="CT61" s="198"/>
      <c r="CU61" s="198"/>
      <c r="CV61" s="198"/>
      <c r="CW61" s="198"/>
      <c r="CX61" s="198"/>
      <c r="CY61" s="198"/>
      <c r="CZ61" s="198"/>
      <c r="DA61" s="198"/>
      <c r="DB61" s="198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198"/>
      <c r="DW61" s="198"/>
      <c r="DX61" s="198"/>
      <c r="DY61" s="198"/>
      <c r="DZ61" s="198"/>
      <c r="EA61" s="198"/>
      <c r="EB61" s="198"/>
      <c r="EC61" s="198"/>
      <c r="ED61" s="198"/>
    </row>
    <row r="62" spans="1:134" s="22" customFormat="1" x14ac:dyDescent="0.2">
      <c r="A62" s="92">
        <f>A61+1</f>
        <v>43</v>
      </c>
      <c r="B62" s="92" t="s">
        <v>1766</v>
      </c>
      <c r="C62" s="91" t="s">
        <v>1830</v>
      </c>
      <c r="D62" s="108">
        <v>1830</v>
      </c>
      <c r="E62" s="109">
        <v>0</v>
      </c>
      <c r="F62" s="110">
        <f>D62</f>
        <v>1830</v>
      </c>
      <c r="G62" s="92"/>
      <c r="H62" s="91" t="s">
        <v>1830</v>
      </c>
      <c r="I62" s="87">
        <v>1830</v>
      </c>
      <c r="J62" s="87">
        <v>0</v>
      </c>
      <c r="K62" s="87">
        <f>I62+J62</f>
        <v>1830</v>
      </c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  <c r="AV62" s="198"/>
      <c r="AW62" s="198"/>
      <c r="AX62" s="198"/>
      <c r="AY62" s="198"/>
      <c r="AZ62" s="198"/>
      <c r="BA62" s="198"/>
      <c r="BB62" s="198"/>
      <c r="BC62" s="198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8"/>
      <c r="CA62" s="198"/>
      <c r="CB62" s="198"/>
      <c r="CC62" s="198"/>
      <c r="CD62" s="198"/>
      <c r="CE62" s="198"/>
      <c r="CF62" s="198"/>
      <c r="CG62" s="198"/>
      <c r="CH62" s="198"/>
      <c r="CI62" s="198"/>
      <c r="CJ62" s="198"/>
      <c r="CK62" s="198"/>
      <c r="CL62" s="198"/>
      <c r="CM62" s="198"/>
      <c r="CN62" s="198"/>
      <c r="CO62" s="198"/>
      <c r="CP62" s="198"/>
      <c r="CQ62" s="198"/>
      <c r="CR62" s="198"/>
      <c r="CS62" s="198"/>
      <c r="CT62" s="198"/>
      <c r="CU62" s="198"/>
      <c r="CV62" s="198"/>
      <c r="CW62" s="198"/>
      <c r="CX62" s="198"/>
      <c r="CY62" s="198"/>
      <c r="CZ62" s="198"/>
      <c r="DA62" s="198"/>
      <c r="DB62" s="198"/>
      <c r="DC62" s="198"/>
      <c r="DD62" s="198"/>
      <c r="DE62" s="198"/>
      <c r="DF62" s="198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  <c r="DV62" s="198"/>
      <c r="DW62" s="198"/>
      <c r="DX62" s="198"/>
      <c r="DY62" s="198"/>
      <c r="DZ62" s="198"/>
      <c r="EA62" s="198"/>
      <c r="EB62" s="198"/>
      <c r="EC62" s="198"/>
      <c r="ED62" s="198"/>
    </row>
    <row r="63" spans="1:134" s="22" customFormat="1" ht="15.6" customHeight="1" x14ac:dyDescent="0.2">
      <c r="A63" s="92">
        <f>A62+1</f>
        <v>44</v>
      </c>
      <c r="B63" s="89" t="s">
        <v>1199</v>
      </c>
      <c r="C63" s="91" t="s">
        <v>1321</v>
      </c>
      <c r="D63" s="108">
        <v>450</v>
      </c>
      <c r="E63" s="109">
        <v>0</v>
      </c>
      <c r="F63" s="110">
        <f>D63</f>
        <v>450</v>
      </c>
      <c r="G63" s="89" t="s">
        <v>1199</v>
      </c>
      <c r="H63" s="91" t="s">
        <v>1414</v>
      </c>
      <c r="I63" s="87">
        <v>450</v>
      </c>
      <c r="J63" s="87">
        <v>0</v>
      </c>
      <c r="K63" s="87">
        <f>I63+J63</f>
        <v>450</v>
      </c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198"/>
      <c r="CY63" s="198"/>
      <c r="CZ63" s="198"/>
      <c r="DA63" s="198"/>
      <c r="DB63" s="198"/>
      <c r="DC63" s="198"/>
      <c r="DD63" s="198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  <c r="DV63" s="198"/>
      <c r="DW63" s="198"/>
      <c r="DX63" s="198"/>
      <c r="DY63" s="198"/>
      <c r="DZ63" s="198"/>
      <c r="EA63" s="198"/>
      <c r="EB63" s="198"/>
      <c r="EC63" s="198"/>
      <c r="ED63" s="198"/>
    </row>
    <row r="64" spans="1:134" s="22" customFormat="1" ht="16.149999999999999" customHeight="1" x14ac:dyDescent="0.2">
      <c r="A64" s="92"/>
      <c r="B64" s="92"/>
      <c r="C64" s="114" t="s">
        <v>739</v>
      </c>
      <c r="D64" s="108"/>
      <c r="E64" s="109"/>
      <c r="F64" s="110"/>
      <c r="G64" s="87"/>
      <c r="H64" s="115" t="s">
        <v>739</v>
      </c>
      <c r="I64" s="87"/>
      <c r="J64" s="87"/>
      <c r="K64" s="87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  <c r="AV64" s="198"/>
      <c r="AW64" s="198"/>
      <c r="AX64" s="198"/>
      <c r="AY64" s="198"/>
      <c r="AZ64" s="198"/>
      <c r="BA64" s="198"/>
      <c r="BB64" s="198"/>
      <c r="BC64" s="198"/>
      <c r="BD64" s="198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8"/>
      <c r="CA64" s="198"/>
      <c r="CB64" s="198"/>
      <c r="CC64" s="198"/>
      <c r="CD64" s="198"/>
      <c r="CE64" s="198"/>
      <c r="CF64" s="198"/>
      <c r="CG64" s="198"/>
      <c r="CH64" s="198"/>
      <c r="CI64" s="198"/>
      <c r="CJ64" s="198"/>
      <c r="CK64" s="198"/>
      <c r="CL64" s="198"/>
      <c r="CM64" s="198"/>
      <c r="CN64" s="198"/>
      <c r="CO64" s="198"/>
      <c r="CP64" s="198"/>
      <c r="CQ64" s="198"/>
      <c r="CR64" s="198"/>
      <c r="CS64" s="198"/>
      <c r="CT64" s="198"/>
      <c r="CU64" s="198"/>
      <c r="CV64" s="198"/>
      <c r="CW64" s="198"/>
      <c r="CX64" s="198"/>
      <c r="CY64" s="198"/>
      <c r="CZ64" s="198"/>
      <c r="DA64" s="198"/>
      <c r="DB64" s="198"/>
      <c r="DC64" s="198"/>
      <c r="DD64" s="198"/>
      <c r="DE64" s="198"/>
      <c r="DF64" s="198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  <c r="DV64" s="198"/>
      <c r="DW64" s="198"/>
      <c r="DX64" s="198"/>
      <c r="DY64" s="198"/>
      <c r="DZ64" s="198"/>
      <c r="EA64" s="198"/>
      <c r="EB64" s="198"/>
      <c r="EC64" s="198"/>
      <c r="ED64" s="198"/>
    </row>
    <row r="65" spans="1:134" s="22" customFormat="1" x14ac:dyDescent="0.2">
      <c r="A65" s="92">
        <f>A63+1</f>
        <v>45</v>
      </c>
      <c r="B65" s="89" t="s">
        <v>1005</v>
      </c>
      <c r="C65" s="91" t="s">
        <v>741</v>
      </c>
      <c r="D65" s="108">
        <v>100</v>
      </c>
      <c r="E65" s="109">
        <v>0</v>
      </c>
      <c r="F65" s="110">
        <f>D65</f>
        <v>100</v>
      </c>
      <c r="G65" s="89" t="s">
        <v>1005</v>
      </c>
      <c r="H65" s="91" t="s">
        <v>1112</v>
      </c>
      <c r="I65" s="87">
        <v>100</v>
      </c>
      <c r="J65" s="87">
        <v>0</v>
      </c>
      <c r="K65" s="87">
        <f>I65+J65</f>
        <v>100</v>
      </c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198"/>
      <c r="BZ65" s="198"/>
      <c r="CA65" s="198"/>
      <c r="CB65" s="198"/>
      <c r="CC65" s="198"/>
      <c r="CD65" s="198"/>
      <c r="CE65" s="198"/>
      <c r="CF65" s="198"/>
      <c r="CG65" s="198"/>
      <c r="CH65" s="198"/>
      <c r="CI65" s="198"/>
      <c r="CJ65" s="198"/>
      <c r="CK65" s="198"/>
      <c r="CL65" s="198"/>
      <c r="CM65" s="198"/>
      <c r="CN65" s="198"/>
      <c r="CO65" s="198"/>
      <c r="CP65" s="198"/>
      <c r="CQ65" s="198"/>
      <c r="CR65" s="198"/>
      <c r="CS65" s="198"/>
      <c r="CT65" s="198"/>
      <c r="CU65" s="198"/>
      <c r="CV65" s="198"/>
      <c r="CW65" s="198"/>
      <c r="CX65" s="198"/>
      <c r="CY65" s="198"/>
      <c r="CZ65" s="198"/>
      <c r="DA65" s="198"/>
      <c r="DB65" s="198"/>
      <c r="DC65" s="198"/>
      <c r="DD65" s="198"/>
      <c r="DE65" s="198"/>
      <c r="DF65" s="198"/>
      <c r="DG65" s="198"/>
      <c r="DH65" s="198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  <c r="DS65" s="198"/>
      <c r="DT65" s="198"/>
      <c r="DU65" s="198"/>
      <c r="DV65" s="198"/>
      <c r="DW65" s="198"/>
      <c r="DX65" s="198"/>
      <c r="DY65" s="198"/>
      <c r="DZ65" s="198"/>
      <c r="EA65" s="198"/>
      <c r="EB65" s="198"/>
      <c r="EC65" s="198"/>
      <c r="ED65" s="198"/>
    </row>
    <row r="66" spans="1:134" s="22" customFormat="1" x14ac:dyDescent="0.2">
      <c r="A66" s="92">
        <f>A65+1</f>
        <v>46</v>
      </c>
      <c r="B66" s="89" t="s">
        <v>1006</v>
      </c>
      <c r="C66" s="91" t="s">
        <v>742</v>
      </c>
      <c r="D66" s="108">
        <v>100</v>
      </c>
      <c r="E66" s="109">
        <v>0</v>
      </c>
      <c r="F66" s="110">
        <f>D66</f>
        <v>100</v>
      </c>
      <c r="G66" s="89" t="s">
        <v>1006</v>
      </c>
      <c r="H66" s="91" t="s">
        <v>1113</v>
      </c>
      <c r="I66" s="87">
        <v>100</v>
      </c>
      <c r="J66" s="87">
        <v>0</v>
      </c>
      <c r="K66" s="87">
        <f>I66+J66</f>
        <v>100</v>
      </c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198"/>
      <c r="BI66" s="198"/>
      <c r="BJ66" s="198"/>
      <c r="BK66" s="198"/>
      <c r="BL66" s="198"/>
      <c r="BM66" s="198"/>
      <c r="BN66" s="198"/>
      <c r="BO66" s="198"/>
      <c r="BP66" s="198"/>
      <c r="BQ66" s="198"/>
      <c r="BR66" s="198"/>
      <c r="BS66" s="198"/>
      <c r="BT66" s="198"/>
      <c r="BU66" s="198"/>
      <c r="BV66" s="198"/>
      <c r="BW66" s="198"/>
      <c r="BX66" s="198"/>
      <c r="BY66" s="198"/>
      <c r="BZ66" s="198"/>
      <c r="CA66" s="198"/>
      <c r="CB66" s="198"/>
      <c r="CC66" s="198"/>
      <c r="CD66" s="198"/>
      <c r="CE66" s="198"/>
      <c r="CF66" s="198"/>
      <c r="CG66" s="198"/>
      <c r="CH66" s="198"/>
      <c r="CI66" s="198"/>
      <c r="CJ66" s="198"/>
      <c r="CK66" s="198"/>
      <c r="CL66" s="198"/>
      <c r="CM66" s="198"/>
      <c r="CN66" s="198"/>
      <c r="CO66" s="198"/>
      <c r="CP66" s="198"/>
      <c r="CQ66" s="198"/>
      <c r="CR66" s="198"/>
      <c r="CS66" s="198"/>
      <c r="CT66" s="198"/>
      <c r="CU66" s="198"/>
      <c r="CV66" s="198"/>
      <c r="CW66" s="198"/>
      <c r="CX66" s="198"/>
      <c r="CY66" s="198"/>
      <c r="CZ66" s="198"/>
      <c r="DA66" s="198"/>
      <c r="DB66" s="198"/>
      <c r="DC66" s="198"/>
      <c r="DD66" s="198"/>
      <c r="DE66" s="198"/>
      <c r="DF66" s="198"/>
      <c r="DG66" s="198"/>
      <c r="DH66" s="198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  <c r="DS66" s="198"/>
      <c r="DT66" s="198"/>
      <c r="DU66" s="198"/>
      <c r="DV66" s="198"/>
      <c r="DW66" s="198"/>
      <c r="DX66" s="198"/>
      <c r="DY66" s="198"/>
      <c r="DZ66" s="198"/>
      <c r="EA66" s="198"/>
      <c r="EB66" s="198"/>
      <c r="EC66" s="198"/>
      <c r="ED66" s="198"/>
    </row>
    <row r="67" spans="1:134" s="22" customFormat="1" x14ac:dyDescent="0.2">
      <c r="A67" s="92">
        <f>A66+1</f>
        <v>47</v>
      </c>
      <c r="B67" s="89" t="s">
        <v>996</v>
      </c>
      <c r="C67" s="91" t="s">
        <v>743</v>
      </c>
      <c r="D67" s="108">
        <v>150</v>
      </c>
      <c r="E67" s="109">
        <v>0</v>
      </c>
      <c r="F67" s="110">
        <f>D67</f>
        <v>150</v>
      </c>
      <c r="G67" s="89" t="s">
        <v>996</v>
      </c>
      <c r="H67" s="91" t="s">
        <v>1114</v>
      </c>
      <c r="I67" s="87">
        <v>150</v>
      </c>
      <c r="J67" s="87">
        <v>0</v>
      </c>
      <c r="K67" s="87">
        <f>I67+J67</f>
        <v>150</v>
      </c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198"/>
      <c r="AX67" s="198"/>
      <c r="AY67" s="198"/>
      <c r="AZ67" s="198"/>
      <c r="BA67" s="198"/>
      <c r="BB67" s="198"/>
      <c r="BC67" s="198"/>
      <c r="BD67" s="198"/>
      <c r="BE67" s="198"/>
      <c r="BF67" s="198"/>
      <c r="BG67" s="198"/>
      <c r="BH67" s="198"/>
      <c r="BI67" s="198"/>
      <c r="BJ67" s="198"/>
      <c r="BK67" s="198"/>
      <c r="BL67" s="198"/>
      <c r="BM67" s="198"/>
      <c r="BN67" s="198"/>
      <c r="BO67" s="198"/>
      <c r="BP67" s="198"/>
      <c r="BQ67" s="198"/>
      <c r="BR67" s="198"/>
      <c r="BS67" s="198"/>
      <c r="BT67" s="198"/>
      <c r="BU67" s="198"/>
      <c r="BV67" s="198"/>
      <c r="BW67" s="198"/>
      <c r="BX67" s="198"/>
      <c r="BY67" s="198"/>
      <c r="BZ67" s="198"/>
      <c r="CA67" s="198"/>
      <c r="CB67" s="198"/>
      <c r="CC67" s="198"/>
      <c r="CD67" s="198"/>
      <c r="CE67" s="198"/>
      <c r="CF67" s="198"/>
      <c r="CG67" s="198"/>
      <c r="CH67" s="198"/>
      <c r="CI67" s="198"/>
      <c r="CJ67" s="198"/>
      <c r="CK67" s="198"/>
      <c r="CL67" s="198"/>
      <c r="CM67" s="198"/>
      <c r="CN67" s="198"/>
      <c r="CO67" s="198"/>
      <c r="CP67" s="198"/>
      <c r="CQ67" s="198"/>
      <c r="CR67" s="198"/>
      <c r="CS67" s="198"/>
      <c r="CT67" s="198"/>
      <c r="CU67" s="198"/>
      <c r="CV67" s="198"/>
      <c r="CW67" s="198"/>
      <c r="CX67" s="198"/>
      <c r="CY67" s="198"/>
      <c r="CZ67" s="198"/>
      <c r="DA67" s="198"/>
      <c r="DB67" s="198"/>
      <c r="DC67" s="198"/>
      <c r="DD67" s="198"/>
      <c r="DE67" s="198"/>
      <c r="DF67" s="198"/>
      <c r="DG67" s="198"/>
      <c r="DH67" s="198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  <c r="DU67" s="198"/>
      <c r="DV67" s="198"/>
      <c r="DW67" s="198"/>
      <c r="DX67" s="198"/>
      <c r="DY67" s="198"/>
      <c r="DZ67" s="198"/>
      <c r="EA67" s="198"/>
      <c r="EB67" s="198"/>
      <c r="EC67" s="198"/>
      <c r="ED67" s="198"/>
    </row>
    <row r="68" spans="1:134" s="22" customFormat="1" x14ac:dyDescent="0.2">
      <c r="A68" s="92">
        <f>A67+1</f>
        <v>48</v>
      </c>
      <c r="B68" s="89" t="s">
        <v>1007</v>
      </c>
      <c r="C68" s="91" t="s">
        <v>744</v>
      </c>
      <c r="D68" s="108">
        <v>150</v>
      </c>
      <c r="E68" s="109">
        <v>0</v>
      </c>
      <c r="F68" s="110">
        <f>D68</f>
        <v>150</v>
      </c>
      <c r="G68" s="89" t="s">
        <v>1007</v>
      </c>
      <c r="H68" s="91" t="s">
        <v>744</v>
      </c>
      <c r="I68" s="87">
        <v>150</v>
      </c>
      <c r="J68" s="87">
        <v>0</v>
      </c>
      <c r="K68" s="87">
        <f>I68+J68</f>
        <v>150</v>
      </c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  <c r="AV68" s="198"/>
      <c r="AW68" s="198"/>
      <c r="AX68" s="198"/>
      <c r="AY68" s="198"/>
      <c r="AZ68" s="198"/>
      <c r="BA68" s="198"/>
      <c r="BB68" s="198"/>
      <c r="BC68" s="198"/>
      <c r="BD68" s="198"/>
      <c r="BE68" s="198"/>
      <c r="BF68" s="198"/>
      <c r="BG68" s="198"/>
      <c r="BH68" s="198"/>
      <c r="BI68" s="198"/>
      <c r="BJ68" s="198"/>
      <c r="BK68" s="198"/>
      <c r="BL68" s="198"/>
      <c r="BM68" s="198"/>
      <c r="BN68" s="198"/>
      <c r="BO68" s="198"/>
      <c r="BP68" s="198"/>
      <c r="BQ68" s="198"/>
      <c r="BR68" s="198"/>
      <c r="BS68" s="198"/>
      <c r="BT68" s="198"/>
      <c r="BU68" s="198"/>
      <c r="BV68" s="198"/>
      <c r="BW68" s="198"/>
      <c r="BX68" s="198"/>
      <c r="BY68" s="198"/>
      <c r="BZ68" s="198"/>
      <c r="CA68" s="198"/>
      <c r="CB68" s="198"/>
      <c r="CC68" s="198"/>
      <c r="CD68" s="198"/>
      <c r="CE68" s="198"/>
      <c r="CF68" s="198"/>
      <c r="CG68" s="198"/>
      <c r="CH68" s="198"/>
      <c r="CI68" s="198"/>
      <c r="CJ68" s="198"/>
      <c r="CK68" s="198"/>
      <c r="CL68" s="198"/>
      <c r="CM68" s="198"/>
      <c r="CN68" s="198"/>
      <c r="CO68" s="198"/>
      <c r="CP68" s="198"/>
      <c r="CQ68" s="198"/>
      <c r="CR68" s="198"/>
      <c r="CS68" s="198"/>
      <c r="CT68" s="198"/>
      <c r="CU68" s="198"/>
      <c r="CV68" s="198"/>
      <c r="CW68" s="198"/>
      <c r="CX68" s="198"/>
      <c r="CY68" s="198"/>
      <c r="CZ68" s="198"/>
      <c r="DA68" s="198"/>
      <c r="DB68" s="198"/>
      <c r="DC68" s="198"/>
      <c r="DD68" s="198"/>
      <c r="DE68" s="198"/>
      <c r="DF68" s="198"/>
      <c r="DG68" s="198"/>
      <c r="DH68" s="198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  <c r="DS68" s="198"/>
      <c r="DT68" s="198"/>
      <c r="DU68" s="198"/>
      <c r="DV68" s="198"/>
      <c r="DW68" s="198"/>
      <c r="DX68" s="198"/>
      <c r="DY68" s="198"/>
      <c r="DZ68" s="198"/>
      <c r="EA68" s="198"/>
      <c r="EB68" s="198"/>
      <c r="EC68" s="198"/>
      <c r="ED68" s="198"/>
    </row>
    <row r="69" spans="1:134" ht="15.6" customHeight="1" x14ac:dyDescent="0.2">
      <c r="A69" s="93"/>
      <c r="B69" s="93"/>
      <c r="C69" s="114" t="s">
        <v>745</v>
      </c>
      <c r="D69" s="108"/>
      <c r="E69" s="109"/>
      <c r="F69" s="110"/>
      <c r="G69" s="87"/>
      <c r="H69" s="115" t="s">
        <v>1266</v>
      </c>
      <c r="I69" s="87"/>
      <c r="J69" s="87"/>
      <c r="K69" s="87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  <c r="AV69" s="198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8"/>
      <c r="BR69" s="198"/>
      <c r="BS69" s="198"/>
      <c r="BT69" s="198"/>
      <c r="BU69" s="198"/>
      <c r="BV69" s="198"/>
      <c r="BW69" s="198"/>
      <c r="BX69" s="198"/>
      <c r="BY69" s="198"/>
      <c r="BZ69" s="198"/>
      <c r="CA69" s="198"/>
      <c r="CB69" s="198"/>
      <c r="CC69" s="198"/>
      <c r="CD69" s="198"/>
      <c r="CE69" s="198"/>
      <c r="CF69" s="198"/>
      <c r="CG69" s="198"/>
      <c r="CH69" s="198"/>
      <c r="CI69" s="198"/>
      <c r="CJ69" s="198"/>
      <c r="CK69" s="198"/>
      <c r="CL69" s="198"/>
      <c r="CM69" s="198"/>
      <c r="CN69" s="198"/>
      <c r="CO69" s="198"/>
      <c r="CP69" s="198"/>
      <c r="CQ69" s="198"/>
      <c r="CR69" s="198"/>
      <c r="CS69" s="198"/>
      <c r="CT69" s="198"/>
      <c r="CU69" s="198"/>
      <c r="CV69" s="198"/>
      <c r="CW69" s="198"/>
      <c r="CX69" s="198"/>
      <c r="CY69" s="198"/>
      <c r="CZ69" s="198"/>
      <c r="DA69" s="198"/>
      <c r="DB69" s="198"/>
      <c r="DC69" s="198"/>
      <c r="DD69" s="198"/>
      <c r="DE69" s="198"/>
      <c r="DF69" s="198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  <c r="DV69" s="198"/>
      <c r="DW69" s="198"/>
      <c r="DX69" s="198"/>
      <c r="DY69" s="198"/>
      <c r="DZ69" s="198"/>
      <c r="EA69" s="198"/>
      <c r="EB69" s="198"/>
      <c r="EC69" s="198"/>
      <c r="ED69" s="198"/>
    </row>
    <row r="70" spans="1:134" s="22" customFormat="1" x14ac:dyDescent="0.2">
      <c r="A70" s="92">
        <f>A68+1</f>
        <v>49</v>
      </c>
      <c r="B70" s="89" t="s">
        <v>1008</v>
      </c>
      <c r="C70" s="91" t="s">
        <v>746</v>
      </c>
      <c r="D70" s="108">
        <v>300</v>
      </c>
      <c r="E70" s="109">
        <v>0</v>
      </c>
      <c r="F70" s="110">
        <f t="shared" ref="F70:F78" si="13">D70</f>
        <v>300</v>
      </c>
      <c r="G70" s="89" t="s">
        <v>1008</v>
      </c>
      <c r="H70" s="91" t="s">
        <v>746</v>
      </c>
      <c r="I70" s="87">
        <v>350</v>
      </c>
      <c r="J70" s="87">
        <v>0</v>
      </c>
      <c r="K70" s="87">
        <f t="shared" ref="K70:K80" si="14">I70+J70</f>
        <v>350</v>
      </c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  <c r="AV70" s="198"/>
      <c r="AW70" s="198"/>
      <c r="AX70" s="198"/>
      <c r="AY70" s="198"/>
      <c r="AZ70" s="198"/>
      <c r="BA70" s="198"/>
      <c r="BB70" s="198"/>
      <c r="BC70" s="198"/>
      <c r="BD70" s="198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198"/>
      <c r="BZ70" s="198"/>
      <c r="CA70" s="198"/>
      <c r="CB70" s="198"/>
      <c r="CC70" s="198"/>
      <c r="CD70" s="198"/>
      <c r="CE70" s="198"/>
      <c r="CF70" s="198"/>
      <c r="CG70" s="198"/>
      <c r="CH70" s="198"/>
      <c r="CI70" s="198"/>
      <c r="CJ70" s="198"/>
      <c r="CK70" s="198"/>
      <c r="CL70" s="198"/>
      <c r="CM70" s="198"/>
      <c r="CN70" s="198"/>
      <c r="CO70" s="198"/>
      <c r="CP70" s="198"/>
      <c r="CQ70" s="198"/>
      <c r="CR70" s="198"/>
      <c r="CS70" s="198"/>
      <c r="CT70" s="198"/>
      <c r="CU70" s="198"/>
      <c r="CV70" s="198"/>
      <c r="CW70" s="198"/>
      <c r="CX70" s="198"/>
      <c r="CY70" s="198"/>
      <c r="CZ70" s="198"/>
      <c r="DA70" s="198"/>
      <c r="DB70" s="198"/>
      <c r="DC70" s="198"/>
      <c r="DD70" s="198"/>
      <c r="DE70" s="198"/>
      <c r="DF70" s="198"/>
      <c r="DG70" s="198"/>
      <c r="DH70" s="198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  <c r="DV70" s="198"/>
      <c r="DW70" s="198"/>
      <c r="DX70" s="198"/>
      <c r="DY70" s="198"/>
      <c r="DZ70" s="198"/>
      <c r="EA70" s="198"/>
      <c r="EB70" s="198"/>
      <c r="EC70" s="198"/>
      <c r="ED70" s="198"/>
    </row>
    <row r="71" spans="1:134" s="22" customFormat="1" x14ac:dyDescent="0.2">
      <c r="A71" s="92">
        <f>A70+1</f>
        <v>50</v>
      </c>
      <c r="B71" s="89" t="s">
        <v>1009</v>
      </c>
      <c r="C71" s="91" t="s">
        <v>747</v>
      </c>
      <c r="D71" s="108">
        <v>300</v>
      </c>
      <c r="E71" s="109">
        <v>0</v>
      </c>
      <c r="F71" s="110">
        <f t="shared" si="13"/>
        <v>300</v>
      </c>
      <c r="G71" s="89" t="s">
        <v>1009</v>
      </c>
      <c r="H71" s="91" t="s">
        <v>747</v>
      </c>
      <c r="I71" s="87">
        <v>350</v>
      </c>
      <c r="J71" s="87">
        <v>0</v>
      </c>
      <c r="K71" s="87">
        <f t="shared" si="14"/>
        <v>350</v>
      </c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  <c r="AV71" s="198"/>
      <c r="AW71" s="198"/>
      <c r="AX71" s="198"/>
      <c r="AY71" s="198"/>
      <c r="AZ71" s="198"/>
      <c r="BA71" s="198"/>
      <c r="BB71" s="198"/>
      <c r="BC71" s="198"/>
      <c r="BD71" s="198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  <c r="BR71" s="198"/>
      <c r="BS71" s="198"/>
      <c r="BT71" s="198"/>
      <c r="BU71" s="198"/>
      <c r="BV71" s="198"/>
      <c r="BW71" s="198"/>
      <c r="BX71" s="198"/>
      <c r="BY71" s="198"/>
      <c r="BZ71" s="198"/>
      <c r="CA71" s="198"/>
      <c r="CB71" s="198"/>
      <c r="CC71" s="198"/>
      <c r="CD71" s="198"/>
      <c r="CE71" s="198"/>
      <c r="CF71" s="198"/>
      <c r="CG71" s="198"/>
      <c r="CH71" s="198"/>
      <c r="CI71" s="198"/>
      <c r="CJ71" s="198"/>
      <c r="CK71" s="198"/>
      <c r="CL71" s="198"/>
      <c r="CM71" s="198"/>
      <c r="CN71" s="198"/>
      <c r="CO71" s="198"/>
      <c r="CP71" s="198"/>
      <c r="CQ71" s="198"/>
      <c r="CR71" s="198"/>
      <c r="CS71" s="198"/>
      <c r="CT71" s="198"/>
      <c r="CU71" s="198"/>
      <c r="CV71" s="198"/>
      <c r="CW71" s="198"/>
      <c r="CX71" s="198"/>
      <c r="CY71" s="198"/>
      <c r="CZ71" s="198"/>
      <c r="DA71" s="198"/>
      <c r="DB71" s="198"/>
      <c r="DC71" s="198"/>
      <c r="DD71" s="198"/>
      <c r="DE71" s="198"/>
      <c r="DF71" s="198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  <c r="DV71" s="198"/>
      <c r="DW71" s="198"/>
      <c r="DX71" s="198"/>
      <c r="DY71" s="198"/>
      <c r="DZ71" s="198"/>
      <c r="EA71" s="198"/>
      <c r="EB71" s="198"/>
      <c r="EC71" s="198"/>
      <c r="ED71" s="198"/>
    </row>
    <row r="72" spans="1:134" s="22" customFormat="1" x14ac:dyDescent="0.2">
      <c r="A72" s="92">
        <f t="shared" ref="A72:A80" si="15">A71+1</f>
        <v>51</v>
      </c>
      <c r="B72" s="89" t="s">
        <v>1012</v>
      </c>
      <c r="C72" s="91" t="s">
        <v>750</v>
      </c>
      <c r="D72" s="108">
        <v>550</v>
      </c>
      <c r="E72" s="109">
        <v>0</v>
      </c>
      <c r="F72" s="110">
        <f t="shared" si="13"/>
        <v>550</v>
      </c>
      <c r="G72" s="89" t="s">
        <v>1012</v>
      </c>
      <c r="H72" s="91" t="s">
        <v>750</v>
      </c>
      <c r="I72" s="87">
        <v>600</v>
      </c>
      <c r="J72" s="87">
        <v>0</v>
      </c>
      <c r="K72" s="87">
        <f t="shared" si="14"/>
        <v>600</v>
      </c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  <c r="AV72" s="198"/>
      <c r="AW72" s="198"/>
      <c r="AX72" s="198"/>
      <c r="AY72" s="198"/>
      <c r="AZ72" s="198"/>
      <c r="BA72" s="198"/>
      <c r="BB72" s="198"/>
      <c r="BC72" s="198"/>
      <c r="BD72" s="198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  <c r="BP72" s="198"/>
      <c r="BQ72" s="198"/>
      <c r="BR72" s="198"/>
      <c r="BS72" s="198"/>
      <c r="BT72" s="198"/>
      <c r="BU72" s="198"/>
      <c r="BV72" s="198"/>
      <c r="BW72" s="198"/>
      <c r="BX72" s="198"/>
      <c r="BY72" s="198"/>
      <c r="BZ72" s="198"/>
      <c r="CA72" s="198"/>
      <c r="CB72" s="198"/>
      <c r="CC72" s="198"/>
      <c r="CD72" s="198"/>
      <c r="CE72" s="198"/>
      <c r="CF72" s="198"/>
      <c r="CG72" s="198"/>
      <c r="CH72" s="198"/>
      <c r="CI72" s="198"/>
      <c r="CJ72" s="198"/>
      <c r="CK72" s="198"/>
      <c r="CL72" s="198"/>
      <c r="CM72" s="198"/>
      <c r="CN72" s="198"/>
      <c r="CO72" s="198"/>
      <c r="CP72" s="198"/>
      <c r="CQ72" s="198"/>
      <c r="CR72" s="198"/>
      <c r="CS72" s="198"/>
      <c r="CT72" s="198"/>
      <c r="CU72" s="198"/>
      <c r="CV72" s="198"/>
      <c r="CW72" s="198"/>
      <c r="CX72" s="198"/>
      <c r="CY72" s="198"/>
      <c r="CZ72" s="198"/>
      <c r="DA72" s="198"/>
      <c r="DB72" s="198"/>
      <c r="DC72" s="198"/>
      <c r="DD72" s="198"/>
      <c r="DE72" s="198"/>
      <c r="DF72" s="198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  <c r="DV72" s="198"/>
      <c r="DW72" s="198"/>
      <c r="DX72" s="198"/>
      <c r="DY72" s="198"/>
      <c r="DZ72" s="198"/>
      <c r="EA72" s="198"/>
      <c r="EB72" s="198"/>
      <c r="EC72" s="198"/>
      <c r="ED72" s="198"/>
    </row>
    <row r="73" spans="1:134" s="22" customFormat="1" x14ac:dyDescent="0.2">
      <c r="A73" s="92">
        <f t="shared" si="15"/>
        <v>52</v>
      </c>
      <c r="B73" s="89" t="s">
        <v>1013</v>
      </c>
      <c r="C73" s="91" t="s">
        <v>752</v>
      </c>
      <c r="D73" s="108">
        <v>350</v>
      </c>
      <c r="E73" s="109">
        <v>0</v>
      </c>
      <c r="F73" s="110">
        <f t="shared" si="13"/>
        <v>350</v>
      </c>
      <c r="G73" s="89" t="s">
        <v>1013</v>
      </c>
      <c r="H73" s="91" t="s">
        <v>1115</v>
      </c>
      <c r="I73" s="87">
        <v>400</v>
      </c>
      <c r="J73" s="87">
        <v>0</v>
      </c>
      <c r="K73" s="87">
        <f t="shared" si="14"/>
        <v>400</v>
      </c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  <c r="AV73" s="198"/>
      <c r="AW73" s="198"/>
      <c r="AX73" s="198"/>
      <c r="AY73" s="198"/>
      <c r="AZ73" s="198"/>
      <c r="BA73" s="198"/>
      <c r="BB73" s="198"/>
      <c r="BC73" s="198"/>
      <c r="BD73" s="198"/>
      <c r="BE73" s="198"/>
      <c r="BF73" s="198"/>
      <c r="BG73" s="198"/>
      <c r="BH73" s="198"/>
      <c r="BI73" s="198"/>
      <c r="BJ73" s="198"/>
      <c r="BK73" s="198"/>
      <c r="BL73" s="198"/>
      <c r="BM73" s="198"/>
      <c r="BN73" s="198"/>
      <c r="BO73" s="198"/>
      <c r="BP73" s="198"/>
      <c r="BQ73" s="198"/>
      <c r="BR73" s="198"/>
      <c r="BS73" s="198"/>
      <c r="BT73" s="198"/>
      <c r="BU73" s="198"/>
      <c r="BV73" s="198"/>
      <c r="BW73" s="198"/>
      <c r="BX73" s="198"/>
      <c r="BY73" s="198"/>
      <c r="BZ73" s="198"/>
      <c r="CA73" s="198"/>
      <c r="CB73" s="198"/>
      <c r="CC73" s="198"/>
      <c r="CD73" s="198"/>
      <c r="CE73" s="198"/>
      <c r="CF73" s="198"/>
      <c r="CG73" s="198"/>
      <c r="CH73" s="198"/>
      <c r="CI73" s="198"/>
      <c r="CJ73" s="198"/>
      <c r="CK73" s="198"/>
      <c r="CL73" s="198"/>
      <c r="CM73" s="198"/>
      <c r="CN73" s="198"/>
      <c r="CO73" s="198"/>
      <c r="CP73" s="198"/>
      <c r="CQ73" s="198"/>
      <c r="CR73" s="198"/>
      <c r="CS73" s="198"/>
      <c r="CT73" s="198"/>
      <c r="CU73" s="198"/>
      <c r="CV73" s="198"/>
      <c r="CW73" s="198"/>
      <c r="CX73" s="198"/>
      <c r="CY73" s="198"/>
      <c r="CZ73" s="198"/>
      <c r="DA73" s="198"/>
      <c r="DB73" s="198"/>
      <c r="DC73" s="198"/>
      <c r="DD73" s="198"/>
      <c r="DE73" s="198"/>
      <c r="DF73" s="198"/>
      <c r="DG73" s="198"/>
      <c r="DH73" s="198"/>
      <c r="DI73" s="198"/>
      <c r="DJ73" s="198"/>
      <c r="DK73" s="198"/>
      <c r="DL73" s="198"/>
      <c r="DM73" s="198"/>
      <c r="DN73" s="198"/>
      <c r="DO73" s="198"/>
      <c r="DP73" s="198"/>
      <c r="DQ73" s="198"/>
      <c r="DR73" s="198"/>
      <c r="DS73" s="198"/>
      <c r="DT73" s="198"/>
      <c r="DU73" s="198"/>
      <c r="DV73" s="198"/>
      <c r="DW73" s="198"/>
      <c r="DX73" s="198"/>
      <c r="DY73" s="198"/>
      <c r="DZ73" s="198"/>
      <c r="EA73" s="198"/>
      <c r="EB73" s="198"/>
      <c r="EC73" s="198"/>
      <c r="ED73" s="198"/>
    </row>
    <row r="74" spans="1:134" s="22" customFormat="1" x14ac:dyDescent="0.2">
      <c r="A74" s="92">
        <f t="shared" si="15"/>
        <v>53</v>
      </c>
      <c r="B74" s="92" t="s">
        <v>1014</v>
      </c>
      <c r="C74" s="91" t="s">
        <v>753</v>
      </c>
      <c r="D74" s="108">
        <v>300</v>
      </c>
      <c r="E74" s="109">
        <v>0</v>
      </c>
      <c r="F74" s="110">
        <f t="shared" si="13"/>
        <v>300</v>
      </c>
      <c r="G74" s="92" t="s">
        <v>1014</v>
      </c>
      <c r="H74" s="91" t="s">
        <v>753</v>
      </c>
      <c r="I74" s="87">
        <v>350</v>
      </c>
      <c r="J74" s="87">
        <v>0</v>
      </c>
      <c r="K74" s="87">
        <f t="shared" si="14"/>
        <v>350</v>
      </c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  <c r="BG74" s="198"/>
      <c r="BH74" s="198"/>
      <c r="BI74" s="198"/>
      <c r="BJ74" s="198"/>
      <c r="BK74" s="198"/>
      <c r="BL74" s="198"/>
      <c r="BM74" s="198"/>
      <c r="BN74" s="198"/>
      <c r="BO74" s="198"/>
      <c r="BP74" s="198"/>
      <c r="BQ74" s="198"/>
      <c r="BR74" s="198"/>
      <c r="BS74" s="198"/>
      <c r="BT74" s="198"/>
      <c r="BU74" s="198"/>
      <c r="BV74" s="198"/>
      <c r="BW74" s="198"/>
      <c r="BX74" s="198"/>
      <c r="BY74" s="198"/>
      <c r="BZ74" s="198"/>
      <c r="CA74" s="198"/>
      <c r="CB74" s="198"/>
      <c r="CC74" s="198"/>
      <c r="CD74" s="198"/>
      <c r="CE74" s="198"/>
      <c r="CF74" s="198"/>
      <c r="CG74" s="198"/>
      <c r="CH74" s="198"/>
      <c r="CI74" s="198"/>
      <c r="CJ74" s="198"/>
      <c r="CK74" s="198"/>
      <c r="CL74" s="198"/>
      <c r="CM74" s="198"/>
      <c r="CN74" s="198"/>
      <c r="CO74" s="198"/>
      <c r="CP74" s="198"/>
      <c r="CQ74" s="198"/>
      <c r="CR74" s="198"/>
      <c r="CS74" s="198"/>
      <c r="CT74" s="198"/>
      <c r="CU74" s="198"/>
      <c r="CV74" s="198"/>
      <c r="CW74" s="198"/>
      <c r="CX74" s="198"/>
      <c r="CY74" s="198"/>
      <c r="CZ74" s="198"/>
      <c r="DA74" s="198"/>
      <c r="DB74" s="198"/>
      <c r="DC74" s="198"/>
      <c r="DD74" s="198"/>
      <c r="DE74" s="198"/>
      <c r="DF74" s="198"/>
      <c r="DG74" s="198"/>
      <c r="DH74" s="198"/>
      <c r="DI74" s="198"/>
      <c r="DJ74" s="198"/>
      <c r="DK74" s="198"/>
      <c r="DL74" s="198"/>
      <c r="DM74" s="198"/>
      <c r="DN74" s="198"/>
      <c r="DO74" s="198"/>
      <c r="DP74" s="198"/>
      <c r="DQ74" s="198"/>
      <c r="DR74" s="198"/>
      <c r="DS74" s="198"/>
      <c r="DT74" s="198"/>
      <c r="DU74" s="198"/>
      <c r="DV74" s="198"/>
      <c r="DW74" s="198"/>
      <c r="DX74" s="198"/>
      <c r="DY74" s="198"/>
      <c r="DZ74" s="198"/>
      <c r="EA74" s="198"/>
      <c r="EB74" s="198"/>
      <c r="EC74" s="198"/>
      <c r="ED74" s="198"/>
    </row>
    <row r="75" spans="1:134" s="22" customFormat="1" x14ac:dyDescent="0.2">
      <c r="A75" s="92">
        <f t="shared" si="15"/>
        <v>54</v>
      </c>
      <c r="B75" s="92" t="s">
        <v>1015</v>
      </c>
      <c r="C75" s="91" t="s">
        <v>754</v>
      </c>
      <c r="D75" s="108">
        <v>300</v>
      </c>
      <c r="E75" s="109">
        <v>0</v>
      </c>
      <c r="F75" s="110">
        <f t="shared" si="13"/>
        <v>300</v>
      </c>
      <c r="G75" s="92" t="s">
        <v>1015</v>
      </c>
      <c r="H75" s="91" t="s">
        <v>754</v>
      </c>
      <c r="I75" s="87">
        <v>350</v>
      </c>
      <c r="J75" s="87">
        <v>0</v>
      </c>
      <c r="K75" s="87">
        <f t="shared" si="14"/>
        <v>350</v>
      </c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198"/>
      <c r="BZ75" s="198"/>
      <c r="CA75" s="198"/>
      <c r="CB75" s="198"/>
      <c r="CC75" s="198"/>
      <c r="CD75" s="198"/>
      <c r="CE75" s="198"/>
      <c r="CF75" s="198"/>
      <c r="CG75" s="198"/>
      <c r="CH75" s="198"/>
      <c r="CI75" s="198"/>
      <c r="CJ75" s="198"/>
      <c r="CK75" s="198"/>
      <c r="CL75" s="198"/>
      <c r="CM75" s="198"/>
      <c r="CN75" s="198"/>
      <c r="CO75" s="198"/>
      <c r="CP75" s="198"/>
      <c r="CQ75" s="198"/>
      <c r="CR75" s="198"/>
      <c r="CS75" s="198"/>
      <c r="CT75" s="198"/>
      <c r="CU75" s="198"/>
      <c r="CV75" s="198"/>
      <c r="CW75" s="198"/>
      <c r="CX75" s="198"/>
      <c r="CY75" s="198"/>
      <c r="CZ75" s="198"/>
      <c r="DA75" s="198"/>
      <c r="DB75" s="198"/>
      <c r="DC75" s="198"/>
      <c r="DD75" s="198"/>
      <c r="DE75" s="198"/>
      <c r="DF75" s="198"/>
      <c r="DG75" s="198"/>
      <c r="DH75" s="198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  <c r="DU75" s="198"/>
      <c r="DV75" s="198"/>
      <c r="DW75" s="198"/>
      <c r="DX75" s="198"/>
      <c r="DY75" s="198"/>
      <c r="DZ75" s="198"/>
      <c r="EA75" s="198"/>
      <c r="EB75" s="198"/>
      <c r="EC75" s="198"/>
      <c r="ED75" s="198"/>
    </row>
    <row r="76" spans="1:134" s="22" customFormat="1" x14ac:dyDescent="0.2">
      <c r="A76" s="92">
        <f t="shared" si="15"/>
        <v>55</v>
      </c>
      <c r="B76" s="92" t="s">
        <v>1016</v>
      </c>
      <c r="C76" s="91" t="s">
        <v>755</v>
      </c>
      <c r="D76" s="108">
        <v>250</v>
      </c>
      <c r="E76" s="109">
        <v>0</v>
      </c>
      <c r="F76" s="110">
        <f t="shared" si="13"/>
        <v>250</v>
      </c>
      <c r="G76" s="92" t="s">
        <v>1103</v>
      </c>
      <c r="H76" s="91" t="s">
        <v>128</v>
      </c>
      <c r="I76" s="87">
        <v>700</v>
      </c>
      <c r="J76" s="87">
        <v>0</v>
      </c>
      <c r="K76" s="87">
        <f t="shared" si="14"/>
        <v>700</v>
      </c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  <c r="BD76" s="198"/>
      <c r="BE76" s="198"/>
      <c r="BF76" s="198"/>
      <c r="BG76" s="198"/>
      <c r="BH76" s="198"/>
      <c r="BI76" s="198"/>
      <c r="BJ76" s="198"/>
      <c r="BK76" s="198"/>
      <c r="BL76" s="198"/>
      <c r="BM76" s="198"/>
      <c r="BN76" s="198"/>
      <c r="BO76" s="198"/>
      <c r="BP76" s="198"/>
      <c r="BQ76" s="198"/>
      <c r="BR76" s="198"/>
      <c r="BS76" s="198"/>
      <c r="BT76" s="198"/>
      <c r="BU76" s="198"/>
      <c r="BV76" s="198"/>
      <c r="BW76" s="198"/>
      <c r="BX76" s="198"/>
      <c r="BY76" s="198"/>
      <c r="BZ76" s="198"/>
      <c r="CA76" s="198"/>
      <c r="CB76" s="198"/>
      <c r="CC76" s="198"/>
      <c r="CD76" s="198"/>
      <c r="CE76" s="198"/>
      <c r="CF76" s="198"/>
      <c r="CG76" s="198"/>
      <c r="CH76" s="198"/>
      <c r="CI76" s="198"/>
      <c r="CJ76" s="198"/>
      <c r="CK76" s="198"/>
      <c r="CL76" s="198"/>
      <c r="CM76" s="198"/>
      <c r="CN76" s="198"/>
      <c r="CO76" s="198"/>
      <c r="CP76" s="198"/>
      <c r="CQ76" s="198"/>
      <c r="CR76" s="198"/>
      <c r="CS76" s="198"/>
      <c r="CT76" s="198"/>
      <c r="CU76" s="198"/>
      <c r="CV76" s="198"/>
      <c r="CW76" s="198"/>
      <c r="CX76" s="198"/>
      <c r="CY76" s="198"/>
      <c r="CZ76" s="198"/>
      <c r="DA76" s="198"/>
      <c r="DB76" s="198"/>
      <c r="DC76" s="198"/>
      <c r="DD76" s="198"/>
      <c r="DE76" s="198"/>
      <c r="DF76" s="198"/>
      <c r="DG76" s="198"/>
      <c r="DH76" s="198"/>
      <c r="DI76" s="198"/>
      <c r="DJ76" s="198"/>
      <c r="DK76" s="198"/>
      <c r="DL76" s="198"/>
      <c r="DM76" s="198"/>
      <c r="DN76" s="198"/>
      <c r="DO76" s="198"/>
      <c r="DP76" s="198"/>
      <c r="DQ76" s="198"/>
      <c r="DR76" s="198"/>
      <c r="DS76" s="198"/>
      <c r="DT76" s="198"/>
      <c r="DU76" s="198"/>
      <c r="DV76" s="198"/>
      <c r="DW76" s="198"/>
      <c r="DX76" s="198"/>
      <c r="DY76" s="198"/>
      <c r="DZ76" s="198"/>
      <c r="EA76" s="198"/>
      <c r="EB76" s="198"/>
      <c r="EC76" s="198"/>
      <c r="ED76" s="198"/>
    </row>
    <row r="77" spans="1:134" s="22" customFormat="1" x14ac:dyDescent="0.2">
      <c r="A77" s="92">
        <f t="shared" si="15"/>
        <v>56</v>
      </c>
      <c r="B77" s="92" t="s">
        <v>1017</v>
      </c>
      <c r="C77" s="91" t="s">
        <v>825</v>
      </c>
      <c r="D77" s="108">
        <v>500</v>
      </c>
      <c r="E77" s="109">
        <v>0</v>
      </c>
      <c r="F77" s="110">
        <f t="shared" si="13"/>
        <v>500</v>
      </c>
      <c r="G77" s="92" t="s">
        <v>1017</v>
      </c>
      <c r="H77" s="91" t="s">
        <v>825</v>
      </c>
      <c r="I77" s="87">
        <v>500</v>
      </c>
      <c r="J77" s="87">
        <v>0</v>
      </c>
      <c r="K77" s="87">
        <f t="shared" si="14"/>
        <v>500</v>
      </c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  <c r="AV77" s="198"/>
      <c r="AW77" s="198"/>
      <c r="AX77" s="198"/>
      <c r="AY77" s="198"/>
      <c r="AZ77" s="198"/>
      <c r="BA77" s="198"/>
      <c r="BB77" s="198"/>
      <c r="BC77" s="198"/>
      <c r="BD77" s="198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198"/>
      <c r="BV77" s="198"/>
      <c r="BW77" s="198"/>
      <c r="BX77" s="198"/>
      <c r="BY77" s="198"/>
      <c r="BZ77" s="198"/>
      <c r="CA77" s="198"/>
      <c r="CB77" s="198"/>
      <c r="CC77" s="198"/>
      <c r="CD77" s="198"/>
      <c r="CE77" s="198"/>
      <c r="CF77" s="198"/>
      <c r="CG77" s="198"/>
      <c r="CH77" s="198"/>
      <c r="CI77" s="198"/>
      <c r="CJ77" s="198"/>
      <c r="CK77" s="198"/>
      <c r="CL77" s="198"/>
      <c r="CM77" s="198"/>
      <c r="CN77" s="198"/>
      <c r="CO77" s="198"/>
      <c r="CP77" s="198"/>
      <c r="CQ77" s="198"/>
      <c r="CR77" s="198"/>
      <c r="CS77" s="198"/>
      <c r="CT77" s="198"/>
      <c r="CU77" s="198"/>
      <c r="CV77" s="198"/>
      <c r="CW77" s="198"/>
      <c r="CX77" s="198"/>
      <c r="CY77" s="198"/>
      <c r="CZ77" s="198"/>
      <c r="DA77" s="198"/>
      <c r="DB77" s="198"/>
      <c r="DC77" s="198"/>
      <c r="DD77" s="198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  <c r="DV77" s="198"/>
      <c r="DW77" s="198"/>
      <c r="DX77" s="198"/>
      <c r="DY77" s="198"/>
      <c r="DZ77" s="198"/>
      <c r="EA77" s="198"/>
      <c r="EB77" s="198"/>
      <c r="EC77" s="198"/>
      <c r="ED77" s="198"/>
    </row>
    <row r="78" spans="1:134" s="22" customFormat="1" ht="15.75" x14ac:dyDescent="0.2">
      <c r="A78" s="92">
        <f t="shared" si="15"/>
        <v>57</v>
      </c>
      <c r="B78" s="92" t="s">
        <v>1019</v>
      </c>
      <c r="C78" s="91" t="s">
        <v>829</v>
      </c>
      <c r="D78" s="108">
        <v>200</v>
      </c>
      <c r="E78" s="109">
        <v>0</v>
      </c>
      <c r="F78" s="110">
        <f t="shared" si="13"/>
        <v>200</v>
      </c>
      <c r="G78" s="89" t="s">
        <v>1019</v>
      </c>
      <c r="H78" s="247" t="s">
        <v>129</v>
      </c>
      <c r="I78" s="87">
        <v>250</v>
      </c>
      <c r="J78" s="87">
        <v>0</v>
      </c>
      <c r="K78" s="87">
        <f t="shared" si="14"/>
        <v>250</v>
      </c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8"/>
      <c r="CY78" s="198"/>
      <c r="CZ78" s="198"/>
      <c r="DA78" s="198"/>
      <c r="DB78" s="198"/>
      <c r="DC78" s="198"/>
      <c r="DD78" s="198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  <c r="DV78" s="198"/>
      <c r="DW78" s="198"/>
      <c r="DX78" s="198"/>
      <c r="DY78" s="198"/>
      <c r="DZ78" s="198"/>
      <c r="EA78" s="198"/>
      <c r="EB78" s="198"/>
      <c r="EC78" s="198"/>
      <c r="ED78" s="198"/>
    </row>
    <row r="79" spans="1:134" s="22" customFormat="1" ht="15.75" x14ac:dyDescent="0.2">
      <c r="A79" s="92">
        <f t="shared" si="15"/>
        <v>58</v>
      </c>
      <c r="B79" s="92"/>
      <c r="C79" s="91"/>
      <c r="D79" s="108"/>
      <c r="E79" s="109"/>
      <c r="F79" s="110"/>
      <c r="G79" s="89" t="s">
        <v>1105</v>
      </c>
      <c r="H79" s="247" t="s">
        <v>130</v>
      </c>
      <c r="I79" s="87">
        <v>500</v>
      </c>
      <c r="J79" s="87">
        <v>0</v>
      </c>
      <c r="K79" s="87">
        <f t="shared" si="14"/>
        <v>500</v>
      </c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  <c r="BC79" s="198"/>
      <c r="BD79" s="198"/>
      <c r="BE79" s="198"/>
      <c r="BF79" s="198"/>
      <c r="BG79" s="198"/>
      <c r="BH79" s="198"/>
      <c r="BI79" s="198"/>
      <c r="BJ79" s="198"/>
      <c r="BK79" s="198"/>
      <c r="BL79" s="198"/>
      <c r="BM79" s="198"/>
      <c r="BN79" s="198"/>
      <c r="BO79" s="198"/>
      <c r="BP79" s="198"/>
      <c r="BQ79" s="198"/>
      <c r="BR79" s="198"/>
      <c r="BS79" s="198"/>
      <c r="BT79" s="198"/>
      <c r="BU79" s="198"/>
      <c r="BV79" s="198"/>
      <c r="BW79" s="198"/>
      <c r="BX79" s="198"/>
      <c r="BY79" s="198"/>
      <c r="BZ79" s="198"/>
      <c r="CA79" s="198"/>
      <c r="CB79" s="198"/>
      <c r="CC79" s="198"/>
      <c r="CD79" s="198"/>
      <c r="CE79" s="198"/>
      <c r="CF79" s="198"/>
      <c r="CG79" s="198"/>
      <c r="CH79" s="198"/>
      <c r="CI79" s="198"/>
      <c r="CJ79" s="198"/>
      <c r="CK79" s="198"/>
      <c r="CL79" s="198"/>
      <c r="CM79" s="198"/>
      <c r="CN79" s="198"/>
      <c r="CO79" s="198"/>
      <c r="CP79" s="198"/>
      <c r="CQ79" s="198"/>
      <c r="CR79" s="198"/>
      <c r="CS79" s="198"/>
      <c r="CT79" s="198"/>
      <c r="CU79" s="198"/>
      <c r="CV79" s="198"/>
      <c r="CW79" s="198"/>
      <c r="CX79" s="198"/>
      <c r="CY79" s="198"/>
      <c r="CZ79" s="198"/>
      <c r="DA79" s="198"/>
      <c r="DB79" s="198"/>
      <c r="DC79" s="198"/>
      <c r="DD79" s="198"/>
      <c r="DE79" s="198"/>
      <c r="DF79" s="198"/>
      <c r="DG79" s="198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  <c r="DU79" s="198"/>
      <c r="DV79" s="198"/>
      <c r="DW79" s="198"/>
      <c r="DX79" s="198"/>
      <c r="DY79" s="198"/>
      <c r="DZ79" s="198"/>
      <c r="EA79" s="198"/>
      <c r="EB79" s="198"/>
      <c r="EC79" s="198"/>
      <c r="ED79" s="198"/>
    </row>
    <row r="80" spans="1:134" s="22" customFormat="1" ht="15.75" x14ac:dyDescent="0.2">
      <c r="A80" s="92">
        <f t="shared" si="15"/>
        <v>59</v>
      </c>
      <c r="B80" s="92"/>
      <c r="C80" s="91"/>
      <c r="D80" s="108"/>
      <c r="E80" s="109"/>
      <c r="F80" s="110"/>
      <c r="G80" s="89" t="s">
        <v>1104</v>
      </c>
      <c r="H80" s="247" t="s">
        <v>131</v>
      </c>
      <c r="I80" s="87">
        <v>550</v>
      </c>
      <c r="J80" s="87">
        <v>0</v>
      </c>
      <c r="K80" s="87">
        <f t="shared" si="14"/>
        <v>550</v>
      </c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8"/>
      <c r="CA80" s="198"/>
      <c r="CB80" s="198"/>
      <c r="CC80" s="198"/>
      <c r="CD80" s="198"/>
      <c r="CE80" s="198"/>
      <c r="CF80" s="198"/>
      <c r="CG80" s="198"/>
      <c r="CH80" s="198"/>
      <c r="CI80" s="198"/>
      <c r="CJ80" s="198"/>
      <c r="CK80" s="198"/>
      <c r="CL80" s="198"/>
      <c r="CM80" s="198"/>
      <c r="CN80" s="198"/>
      <c r="CO80" s="198"/>
      <c r="CP80" s="198"/>
      <c r="CQ80" s="198"/>
      <c r="CR80" s="198"/>
      <c r="CS80" s="198"/>
      <c r="CT80" s="198"/>
      <c r="CU80" s="198"/>
      <c r="CV80" s="198"/>
      <c r="CW80" s="198"/>
      <c r="CX80" s="198"/>
      <c r="CY80" s="198"/>
      <c r="CZ80" s="198"/>
      <c r="DA80" s="198"/>
      <c r="DB80" s="198"/>
      <c r="DC80" s="198"/>
      <c r="DD80" s="198"/>
      <c r="DE80" s="198"/>
      <c r="DF80" s="198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  <c r="DV80" s="198"/>
      <c r="DW80" s="198"/>
      <c r="DX80" s="198"/>
      <c r="DY80" s="198"/>
      <c r="DZ80" s="198"/>
      <c r="EA80" s="198"/>
      <c r="EB80" s="198"/>
      <c r="EC80" s="198"/>
      <c r="ED80" s="198"/>
    </row>
    <row r="81" spans="1:134" ht="18.75" customHeight="1" x14ac:dyDescent="0.2">
      <c r="A81" s="92"/>
      <c r="B81" s="92"/>
      <c r="C81" s="114" t="s">
        <v>831</v>
      </c>
      <c r="D81" s="108"/>
      <c r="E81" s="109"/>
      <c r="F81" s="110"/>
      <c r="G81" s="120"/>
      <c r="H81" s="119" t="s">
        <v>831</v>
      </c>
      <c r="I81" s="120"/>
      <c r="J81" s="87"/>
      <c r="K81" s="87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  <c r="AV81" s="198"/>
      <c r="AW81" s="198"/>
      <c r="AX81" s="198"/>
      <c r="AY81" s="198"/>
      <c r="AZ81" s="198"/>
      <c r="BA81" s="198"/>
      <c r="BB81" s="198"/>
      <c r="BC81" s="198"/>
      <c r="BD81" s="198"/>
      <c r="BE81" s="198"/>
      <c r="BF81" s="198"/>
      <c r="BG81" s="198"/>
      <c r="BH81" s="198"/>
      <c r="BI81" s="198"/>
      <c r="BJ81" s="198"/>
      <c r="BK81" s="198"/>
      <c r="BL81" s="198"/>
      <c r="BM81" s="198"/>
      <c r="BN81" s="198"/>
      <c r="BO81" s="198"/>
      <c r="BP81" s="198"/>
      <c r="BQ81" s="198"/>
      <c r="BR81" s="198"/>
      <c r="BS81" s="198"/>
      <c r="BT81" s="198"/>
      <c r="BU81" s="198"/>
      <c r="BV81" s="198"/>
      <c r="BW81" s="198"/>
      <c r="BX81" s="198"/>
      <c r="BY81" s="198"/>
      <c r="BZ81" s="198"/>
      <c r="CA81" s="198"/>
      <c r="CB81" s="198"/>
      <c r="CC81" s="198"/>
      <c r="CD81" s="198"/>
      <c r="CE81" s="198"/>
      <c r="CF81" s="198"/>
      <c r="CG81" s="198"/>
      <c r="CH81" s="198"/>
      <c r="CI81" s="198"/>
      <c r="CJ81" s="198"/>
      <c r="CK81" s="198"/>
      <c r="CL81" s="198"/>
      <c r="CM81" s="198"/>
      <c r="CN81" s="198"/>
      <c r="CO81" s="198"/>
      <c r="CP81" s="198"/>
      <c r="CQ81" s="198"/>
      <c r="CR81" s="198"/>
      <c r="CS81" s="198"/>
      <c r="CT81" s="198"/>
      <c r="CU81" s="198"/>
      <c r="CV81" s="198"/>
      <c r="CW81" s="198"/>
      <c r="CX81" s="198"/>
      <c r="CY81" s="198"/>
      <c r="CZ81" s="198"/>
      <c r="DA81" s="198"/>
      <c r="DB81" s="198"/>
      <c r="DC81" s="198"/>
      <c r="DD81" s="198"/>
      <c r="DE81" s="198"/>
      <c r="DF81" s="198"/>
      <c r="DG81" s="198"/>
      <c r="DH81" s="198"/>
      <c r="DI81" s="198"/>
      <c r="DJ81" s="198"/>
      <c r="DK81" s="198"/>
      <c r="DL81" s="198"/>
      <c r="DM81" s="198"/>
      <c r="DN81" s="198"/>
      <c r="DO81" s="198"/>
      <c r="DP81" s="198"/>
      <c r="DQ81" s="198"/>
      <c r="DR81" s="198"/>
      <c r="DS81" s="198"/>
      <c r="DT81" s="198"/>
      <c r="DU81" s="198"/>
      <c r="DV81" s="198"/>
      <c r="DW81" s="198"/>
      <c r="DX81" s="198"/>
      <c r="DY81" s="198"/>
      <c r="DZ81" s="198"/>
      <c r="EA81" s="198"/>
      <c r="EB81" s="198"/>
      <c r="EC81" s="198"/>
      <c r="ED81" s="198"/>
    </row>
    <row r="82" spans="1:134" x14ac:dyDescent="0.2">
      <c r="A82" s="92">
        <v>60</v>
      </c>
      <c r="B82" s="92" t="s">
        <v>1021</v>
      </c>
      <c r="C82" s="91" t="s">
        <v>832</v>
      </c>
      <c r="D82" s="108">
        <v>350</v>
      </c>
      <c r="E82" s="109">
        <v>0</v>
      </c>
      <c r="F82" s="110">
        <f t="shared" ref="F82:F114" si="16">D82</f>
        <v>350</v>
      </c>
      <c r="G82" s="248" t="s">
        <v>1021</v>
      </c>
      <c r="H82" s="121" t="s">
        <v>1267</v>
      </c>
      <c r="I82" s="120">
        <v>400</v>
      </c>
      <c r="J82" s="87">
        <v>0</v>
      </c>
      <c r="K82" s="87">
        <f t="shared" ref="K82:K123" si="17">I82+J82</f>
        <v>400</v>
      </c>
    </row>
    <row r="83" spans="1:134" x14ac:dyDescent="0.2">
      <c r="A83" s="92">
        <f>A82+1</f>
        <v>61</v>
      </c>
      <c r="B83" s="92" t="s">
        <v>1023</v>
      </c>
      <c r="C83" s="91" t="s">
        <v>834</v>
      </c>
      <c r="D83" s="108">
        <v>350</v>
      </c>
      <c r="E83" s="109">
        <v>0</v>
      </c>
      <c r="F83" s="110">
        <f t="shared" si="16"/>
        <v>350</v>
      </c>
      <c r="G83" s="248" t="s">
        <v>1023</v>
      </c>
      <c r="H83" s="121" t="s">
        <v>834</v>
      </c>
      <c r="I83" s="120">
        <v>400</v>
      </c>
      <c r="J83" s="87">
        <v>0</v>
      </c>
      <c r="K83" s="87">
        <f t="shared" si="17"/>
        <v>400</v>
      </c>
    </row>
    <row r="84" spans="1:134" x14ac:dyDescent="0.2">
      <c r="A84" s="92">
        <f t="shared" ref="A84:A123" si="18">A83+1</f>
        <v>62</v>
      </c>
      <c r="B84" s="92" t="s">
        <v>1024</v>
      </c>
      <c r="C84" s="91" t="s">
        <v>835</v>
      </c>
      <c r="D84" s="108">
        <v>350</v>
      </c>
      <c r="E84" s="109">
        <v>0</v>
      </c>
      <c r="F84" s="110">
        <f t="shared" si="16"/>
        <v>350</v>
      </c>
      <c r="G84" s="248" t="s">
        <v>1024</v>
      </c>
      <c r="H84" s="121" t="s">
        <v>835</v>
      </c>
      <c r="I84" s="120">
        <v>400</v>
      </c>
      <c r="J84" s="87">
        <v>0</v>
      </c>
      <c r="K84" s="87">
        <f t="shared" si="17"/>
        <v>400</v>
      </c>
    </row>
    <row r="85" spans="1:134" x14ac:dyDescent="0.2">
      <c r="A85" s="92">
        <f t="shared" si="18"/>
        <v>63</v>
      </c>
      <c r="B85" s="92" t="s">
        <v>1026</v>
      </c>
      <c r="C85" s="91" t="s">
        <v>836</v>
      </c>
      <c r="D85" s="108">
        <v>350</v>
      </c>
      <c r="E85" s="109">
        <v>0</v>
      </c>
      <c r="F85" s="110">
        <f t="shared" si="16"/>
        <v>350</v>
      </c>
      <c r="G85" s="248" t="s">
        <v>1026</v>
      </c>
      <c r="H85" s="121" t="s">
        <v>836</v>
      </c>
      <c r="I85" s="120">
        <v>400</v>
      </c>
      <c r="J85" s="87">
        <v>0</v>
      </c>
      <c r="K85" s="87">
        <f t="shared" si="17"/>
        <v>400</v>
      </c>
    </row>
    <row r="86" spans="1:134" x14ac:dyDescent="0.2">
      <c r="A86" s="92">
        <f t="shared" si="18"/>
        <v>64</v>
      </c>
      <c r="B86" s="92" t="s">
        <v>1027</v>
      </c>
      <c r="C86" s="91" t="s">
        <v>837</v>
      </c>
      <c r="D86" s="108">
        <v>250</v>
      </c>
      <c r="E86" s="109">
        <v>0</v>
      </c>
      <c r="F86" s="110">
        <f t="shared" si="16"/>
        <v>250</v>
      </c>
      <c r="G86" s="248" t="s">
        <v>1030</v>
      </c>
      <c r="H86" s="121" t="s">
        <v>837</v>
      </c>
      <c r="I86" s="120">
        <v>350</v>
      </c>
      <c r="J86" s="87">
        <v>0</v>
      </c>
      <c r="K86" s="87">
        <f t="shared" si="17"/>
        <v>350</v>
      </c>
    </row>
    <row r="87" spans="1:134" x14ac:dyDescent="0.2">
      <c r="A87" s="92">
        <f t="shared" si="18"/>
        <v>65</v>
      </c>
      <c r="B87" s="92" t="s">
        <v>1028</v>
      </c>
      <c r="C87" s="91" t="s">
        <v>838</v>
      </c>
      <c r="D87" s="108">
        <v>350</v>
      </c>
      <c r="E87" s="109">
        <v>0</v>
      </c>
      <c r="F87" s="110">
        <f t="shared" si="16"/>
        <v>350</v>
      </c>
      <c r="G87" s="248" t="s">
        <v>1028</v>
      </c>
      <c r="H87" s="121" t="s">
        <v>1354</v>
      </c>
      <c r="I87" s="120">
        <v>400</v>
      </c>
      <c r="J87" s="87">
        <v>0</v>
      </c>
      <c r="K87" s="87">
        <f t="shared" si="17"/>
        <v>400</v>
      </c>
    </row>
    <row r="88" spans="1:134" ht="14.25" customHeight="1" x14ac:dyDescent="0.2">
      <c r="A88" s="92">
        <f t="shared" si="18"/>
        <v>66</v>
      </c>
      <c r="B88" s="92" t="s">
        <v>1032</v>
      </c>
      <c r="C88" s="91" t="s">
        <v>860</v>
      </c>
      <c r="D88" s="108">
        <v>250</v>
      </c>
      <c r="E88" s="109">
        <v>0</v>
      </c>
      <c r="F88" s="110">
        <f t="shared" si="16"/>
        <v>250</v>
      </c>
      <c r="G88" s="249" t="s">
        <v>1032</v>
      </c>
      <c r="H88" s="122" t="s">
        <v>1914</v>
      </c>
      <c r="I88" s="123">
        <v>350</v>
      </c>
      <c r="J88" s="87">
        <v>0</v>
      </c>
      <c r="K88" s="87">
        <f t="shared" si="17"/>
        <v>350</v>
      </c>
    </row>
    <row r="89" spans="1:134" x14ac:dyDescent="0.2">
      <c r="A89" s="92">
        <f t="shared" si="18"/>
        <v>67</v>
      </c>
      <c r="B89" s="92" t="s">
        <v>1555</v>
      </c>
      <c r="C89" s="91" t="s">
        <v>862</v>
      </c>
      <c r="D89" s="108">
        <v>400</v>
      </c>
      <c r="E89" s="109">
        <v>0</v>
      </c>
      <c r="F89" s="110">
        <f t="shared" si="16"/>
        <v>400</v>
      </c>
      <c r="G89" s="250" t="s">
        <v>205</v>
      </c>
      <c r="H89" s="124" t="s">
        <v>206</v>
      </c>
      <c r="I89" s="120">
        <v>450</v>
      </c>
      <c r="J89" s="87">
        <v>0</v>
      </c>
      <c r="K89" s="87">
        <f t="shared" si="17"/>
        <v>450</v>
      </c>
    </row>
    <row r="90" spans="1:134" x14ac:dyDescent="0.2">
      <c r="A90" s="92">
        <f t="shared" si="18"/>
        <v>68</v>
      </c>
      <c r="B90" s="92" t="s">
        <v>1025</v>
      </c>
      <c r="C90" s="91" t="s">
        <v>1033</v>
      </c>
      <c r="D90" s="108">
        <v>400</v>
      </c>
      <c r="E90" s="109">
        <v>0</v>
      </c>
      <c r="F90" s="110">
        <f t="shared" si="16"/>
        <v>400</v>
      </c>
      <c r="G90" s="250" t="s">
        <v>202</v>
      </c>
      <c r="H90" s="124" t="s">
        <v>544</v>
      </c>
      <c r="I90" s="120">
        <v>450</v>
      </c>
      <c r="J90" s="87">
        <v>0</v>
      </c>
      <c r="K90" s="87">
        <f t="shared" si="17"/>
        <v>450</v>
      </c>
    </row>
    <row r="91" spans="1:134" x14ac:dyDescent="0.2">
      <c r="A91" s="92">
        <f t="shared" si="18"/>
        <v>69</v>
      </c>
      <c r="B91" s="92" t="s">
        <v>1556</v>
      </c>
      <c r="C91" s="91" t="s">
        <v>863</v>
      </c>
      <c r="D91" s="108">
        <v>400</v>
      </c>
      <c r="E91" s="109">
        <v>0</v>
      </c>
      <c r="F91" s="110">
        <f t="shared" si="16"/>
        <v>400</v>
      </c>
      <c r="G91" s="250" t="s">
        <v>203</v>
      </c>
      <c r="H91" s="124" t="s">
        <v>204</v>
      </c>
      <c r="I91" s="120">
        <v>450</v>
      </c>
      <c r="J91" s="87">
        <v>0</v>
      </c>
      <c r="K91" s="87">
        <f t="shared" si="17"/>
        <v>450</v>
      </c>
    </row>
    <row r="92" spans="1:134" x14ac:dyDescent="0.2">
      <c r="A92" s="92">
        <f t="shared" si="18"/>
        <v>70</v>
      </c>
      <c r="B92" s="89" t="s">
        <v>1558</v>
      </c>
      <c r="C92" s="91" t="s">
        <v>214</v>
      </c>
      <c r="D92" s="108">
        <v>250</v>
      </c>
      <c r="E92" s="109">
        <v>0</v>
      </c>
      <c r="F92" s="110">
        <f t="shared" si="16"/>
        <v>250</v>
      </c>
      <c r="G92" s="251" t="s">
        <v>1355</v>
      </c>
      <c r="H92" s="125" t="s">
        <v>214</v>
      </c>
      <c r="I92" s="126">
        <v>300</v>
      </c>
      <c r="J92" s="87">
        <v>0</v>
      </c>
      <c r="K92" s="87">
        <f t="shared" si="17"/>
        <v>300</v>
      </c>
    </row>
    <row r="93" spans="1:134" x14ac:dyDescent="0.2">
      <c r="A93" s="92">
        <f t="shared" si="18"/>
        <v>71</v>
      </c>
      <c r="B93" s="89" t="s">
        <v>1039</v>
      </c>
      <c r="C93" s="91" t="s">
        <v>215</v>
      </c>
      <c r="D93" s="108">
        <v>350</v>
      </c>
      <c r="E93" s="109">
        <v>0</v>
      </c>
      <c r="F93" s="110">
        <f t="shared" si="16"/>
        <v>350</v>
      </c>
      <c r="G93" s="251" t="s">
        <v>1356</v>
      </c>
      <c r="H93" s="121" t="s">
        <v>1357</v>
      </c>
      <c r="I93" s="120">
        <v>400</v>
      </c>
      <c r="J93" s="87">
        <v>0</v>
      </c>
      <c r="K93" s="87">
        <f t="shared" si="17"/>
        <v>400</v>
      </c>
    </row>
    <row r="94" spans="1:134" x14ac:dyDescent="0.2">
      <c r="A94" s="92">
        <f t="shared" si="18"/>
        <v>72</v>
      </c>
      <c r="B94" s="92" t="s">
        <v>1044</v>
      </c>
      <c r="C94" s="91" t="s">
        <v>225</v>
      </c>
      <c r="D94" s="108">
        <v>350</v>
      </c>
      <c r="E94" s="109">
        <v>0</v>
      </c>
      <c r="F94" s="110">
        <f t="shared" si="16"/>
        <v>350</v>
      </c>
      <c r="G94" s="250" t="s">
        <v>201</v>
      </c>
      <c r="H94" s="124" t="s">
        <v>545</v>
      </c>
      <c r="I94" s="127">
        <v>400</v>
      </c>
      <c r="J94" s="87">
        <v>0</v>
      </c>
      <c r="K94" s="87">
        <f t="shared" si="17"/>
        <v>400</v>
      </c>
    </row>
    <row r="95" spans="1:134" x14ac:dyDescent="0.2">
      <c r="A95" s="92">
        <f t="shared" si="18"/>
        <v>73</v>
      </c>
      <c r="B95" s="89" t="s">
        <v>1561</v>
      </c>
      <c r="C95" s="91" t="s">
        <v>230</v>
      </c>
      <c r="D95" s="108">
        <v>700</v>
      </c>
      <c r="E95" s="109">
        <v>0</v>
      </c>
      <c r="F95" s="110">
        <f t="shared" si="16"/>
        <v>700</v>
      </c>
      <c r="G95" s="252" t="s">
        <v>1051</v>
      </c>
      <c r="H95" s="120" t="s">
        <v>1361</v>
      </c>
      <c r="I95" s="120">
        <v>750</v>
      </c>
      <c r="J95" s="87">
        <v>0</v>
      </c>
      <c r="K95" s="87">
        <f t="shared" si="17"/>
        <v>750</v>
      </c>
    </row>
    <row r="96" spans="1:134" x14ac:dyDescent="0.2">
      <c r="A96" s="92">
        <f t="shared" si="18"/>
        <v>74</v>
      </c>
      <c r="B96" s="89" t="s">
        <v>1066</v>
      </c>
      <c r="C96" s="91" t="s">
        <v>968</v>
      </c>
      <c r="D96" s="108">
        <v>350</v>
      </c>
      <c r="E96" s="109">
        <v>0</v>
      </c>
      <c r="F96" s="110">
        <f t="shared" si="16"/>
        <v>350</v>
      </c>
      <c r="G96" s="252" t="s">
        <v>1066</v>
      </c>
      <c r="H96" s="121" t="s">
        <v>1857</v>
      </c>
      <c r="I96" s="120">
        <v>450</v>
      </c>
      <c r="J96" s="87">
        <v>0</v>
      </c>
      <c r="K96" s="87">
        <f t="shared" si="17"/>
        <v>450</v>
      </c>
    </row>
    <row r="97" spans="1:11" x14ac:dyDescent="0.2">
      <c r="A97" s="92">
        <f t="shared" si="18"/>
        <v>75</v>
      </c>
      <c r="B97" s="89" t="s">
        <v>1563</v>
      </c>
      <c r="C97" s="91" t="s">
        <v>971</v>
      </c>
      <c r="D97" s="108">
        <v>350</v>
      </c>
      <c r="E97" s="109">
        <v>0</v>
      </c>
      <c r="F97" s="110">
        <f t="shared" si="16"/>
        <v>350</v>
      </c>
      <c r="G97" s="252" t="s">
        <v>1359</v>
      </c>
      <c r="H97" s="121" t="s">
        <v>971</v>
      </c>
      <c r="I97" s="120">
        <v>450</v>
      </c>
      <c r="J97" s="87">
        <v>0</v>
      </c>
      <c r="K97" s="87">
        <f t="shared" si="17"/>
        <v>450</v>
      </c>
    </row>
    <row r="98" spans="1:11" x14ac:dyDescent="0.2">
      <c r="A98" s="92">
        <f t="shared" si="18"/>
        <v>76</v>
      </c>
      <c r="B98" s="89" t="s">
        <v>1564</v>
      </c>
      <c r="C98" s="91" t="s">
        <v>973</v>
      </c>
      <c r="D98" s="108">
        <v>450</v>
      </c>
      <c r="E98" s="109">
        <v>0</v>
      </c>
      <c r="F98" s="110">
        <f t="shared" si="16"/>
        <v>450</v>
      </c>
      <c r="G98" s="252" t="s">
        <v>1852</v>
      </c>
      <c r="H98" s="121" t="s">
        <v>207</v>
      </c>
      <c r="I98" s="120">
        <v>500</v>
      </c>
      <c r="J98" s="87">
        <v>0</v>
      </c>
      <c r="K98" s="87">
        <f t="shared" si="17"/>
        <v>500</v>
      </c>
    </row>
    <row r="99" spans="1:11" x14ac:dyDescent="0.2">
      <c r="A99" s="92">
        <f t="shared" si="18"/>
        <v>77</v>
      </c>
      <c r="B99" s="89" t="s">
        <v>1070</v>
      </c>
      <c r="C99" s="91" t="s">
        <v>978</v>
      </c>
      <c r="D99" s="108">
        <v>450</v>
      </c>
      <c r="E99" s="109">
        <v>0</v>
      </c>
      <c r="F99" s="110">
        <f t="shared" si="16"/>
        <v>450</v>
      </c>
      <c r="G99" s="252" t="s">
        <v>1853</v>
      </c>
      <c r="H99" s="121" t="s">
        <v>208</v>
      </c>
      <c r="I99" s="120">
        <v>500</v>
      </c>
      <c r="J99" s="87">
        <v>0</v>
      </c>
      <c r="K99" s="87">
        <f t="shared" si="17"/>
        <v>500</v>
      </c>
    </row>
    <row r="100" spans="1:11" x14ac:dyDescent="0.2">
      <c r="A100" s="92">
        <f t="shared" si="18"/>
        <v>78</v>
      </c>
      <c r="B100" s="89" t="s">
        <v>1069</v>
      </c>
      <c r="C100" s="91" t="s">
        <v>979</v>
      </c>
      <c r="D100" s="108">
        <v>450</v>
      </c>
      <c r="E100" s="109">
        <v>0</v>
      </c>
      <c r="F100" s="110">
        <f t="shared" si="16"/>
        <v>450</v>
      </c>
      <c r="G100" s="252" t="s">
        <v>1854</v>
      </c>
      <c r="H100" s="121" t="s">
        <v>127</v>
      </c>
      <c r="I100" s="120">
        <v>700</v>
      </c>
      <c r="J100" s="87">
        <v>0</v>
      </c>
      <c r="K100" s="87">
        <v>700</v>
      </c>
    </row>
    <row r="101" spans="1:11" ht="15" customHeight="1" x14ac:dyDescent="0.2">
      <c r="A101" s="92">
        <f t="shared" si="18"/>
        <v>79</v>
      </c>
      <c r="B101" s="89" t="s">
        <v>1566</v>
      </c>
      <c r="C101" s="91" t="s">
        <v>981</v>
      </c>
      <c r="D101" s="108">
        <v>450</v>
      </c>
      <c r="E101" s="109">
        <v>0</v>
      </c>
      <c r="F101" s="110">
        <f>D101</f>
        <v>450</v>
      </c>
      <c r="G101" s="252" t="s">
        <v>1568</v>
      </c>
      <c r="H101" s="121" t="s">
        <v>1289</v>
      </c>
      <c r="I101" s="120">
        <v>1050</v>
      </c>
      <c r="J101" s="87">
        <v>0</v>
      </c>
      <c r="K101" s="87">
        <f>I101+J101</f>
        <v>1050</v>
      </c>
    </row>
    <row r="102" spans="1:11" x14ac:dyDescent="0.2">
      <c r="A102" s="92">
        <f t="shared" si="18"/>
        <v>80</v>
      </c>
      <c r="B102" s="89" t="s">
        <v>1566</v>
      </c>
      <c r="C102" s="91" t="s">
        <v>981</v>
      </c>
      <c r="D102" s="108">
        <v>450</v>
      </c>
      <c r="E102" s="109">
        <v>0</v>
      </c>
      <c r="F102" s="110">
        <f t="shared" si="16"/>
        <v>450</v>
      </c>
      <c r="G102" s="252" t="s">
        <v>1060</v>
      </c>
      <c r="H102" s="121" t="s">
        <v>35</v>
      </c>
      <c r="I102" s="120">
        <v>600</v>
      </c>
      <c r="J102" s="87">
        <v>0</v>
      </c>
      <c r="K102" s="87">
        <f t="shared" si="17"/>
        <v>600</v>
      </c>
    </row>
    <row r="103" spans="1:11" x14ac:dyDescent="0.2">
      <c r="A103" s="92">
        <f t="shared" si="18"/>
        <v>81</v>
      </c>
      <c r="B103" s="89" t="s">
        <v>1567</v>
      </c>
      <c r="C103" s="91" t="s">
        <v>405</v>
      </c>
      <c r="D103" s="108">
        <v>250</v>
      </c>
      <c r="E103" s="109">
        <v>0</v>
      </c>
      <c r="F103" s="110">
        <f t="shared" si="16"/>
        <v>250</v>
      </c>
      <c r="G103" s="252" t="s">
        <v>1036</v>
      </c>
      <c r="H103" s="121" t="s">
        <v>1401</v>
      </c>
      <c r="I103" s="120">
        <v>650</v>
      </c>
      <c r="J103" s="87">
        <v>0</v>
      </c>
      <c r="K103" s="87">
        <f t="shared" si="17"/>
        <v>650</v>
      </c>
    </row>
    <row r="104" spans="1:11" x14ac:dyDescent="0.2">
      <c r="A104" s="92">
        <f t="shared" si="18"/>
        <v>82</v>
      </c>
      <c r="B104" s="89" t="s">
        <v>1568</v>
      </c>
      <c r="C104" s="91" t="s">
        <v>1457</v>
      </c>
      <c r="D104" s="108">
        <v>950</v>
      </c>
      <c r="E104" s="109">
        <v>0</v>
      </c>
      <c r="F104" s="110">
        <f t="shared" si="16"/>
        <v>950</v>
      </c>
      <c r="G104" s="252" t="s">
        <v>1071</v>
      </c>
      <c r="H104" s="128" t="s">
        <v>1268</v>
      </c>
      <c r="I104" s="120">
        <v>650</v>
      </c>
      <c r="J104" s="87">
        <v>0</v>
      </c>
      <c r="K104" s="87">
        <f t="shared" si="17"/>
        <v>650</v>
      </c>
    </row>
    <row r="105" spans="1:11" x14ac:dyDescent="0.2">
      <c r="A105" s="92">
        <f t="shared" si="18"/>
        <v>83</v>
      </c>
      <c r="B105" s="89" t="s">
        <v>1569</v>
      </c>
      <c r="C105" s="91" t="s">
        <v>1401</v>
      </c>
      <c r="D105" s="108">
        <v>550</v>
      </c>
      <c r="E105" s="109">
        <v>0</v>
      </c>
      <c r="F105" s="110">
        <f t="shared" si="16"/>
        <v>550</v>
      </c>
      <c r="G105" s="252" t="s">
        <v>1065</v>
      </c>
      <c r="H105" s="120" t="s">
        <v>1290</v>
      </c>
      <c r="I105" s="120">
        <v>900</v>
      </c>
      <c r="J105" s="87">
        <v>0</v>
      </c>
      <c r="K105" s="87">
        <f t="shared" si="17"/>
        <v>900</v>
      </c>
    </row>
    <row r="106" spans="1:11" x14ac:dyDescent="0.2">
      <c r="A106" s="92">
        <f t="shared" si="18"/>
        <v>84</v>
      </c>
      <c r="B106" s="89" t="s">
        <v>1071</v>
      </c>
      <c r="C106" s="129" t="s">
        <v>1402</v>
      </c>
      <c r="D106" s="108">
        <v>550</v>
      </c>
      <c r="E106" s="109">
        <v>0</v>
      </c>
      <c r="F106" s="110">
        <f t="shared" si="16"/>
        <v>550</v>
      </c>
      <c r="G106" s="252" t="s">
        <v>1062</v>
      </c>
      <c r="H106" s="120" t="s">
        <v>1291</v>
      </c>
      <c r="I106" s="120">
        <v>900</v>
      </c>
      <c r="J106" s="87">
        <v>0</v>
      </c>
      <c r="K106" s="87">
        <f t="shared" si="17"/>
        <v>900</v>
      </c>
    </row>
    <row r="107" spans="1:11" x14ac:dyDescent="0.2">
      <c r="A107" s="92">
        <f t="shared" si="18"/>
        <v>85</v>
      </c>
      <c r="B107" s="89" t="s">
        <v>1570</v>
      </c>
      <c r="C107" s="129" t="s">
        <v>1403</v>
      </c>
      <c r="D107" s="108">
        <v>700</v>
      </c>
      <c r="E107" s="109">
        <v>0</v>
      </c>
      <c r="F107" s="110">
        <f t="shared" si="16"/>
        <v>700</v>
      </c>
      <c r="G107" s="252" t="s">
        <v>1360</v>
      </c>
      <c r="H107" s="128" t="s">
        <v>1292</v>
      </c>
      <c r="I107" s="120">
        <v>800</v>
      </c>
      <c r="J107" s="87">
        <v>0</v>
      </c>
      <c r="K107" s="87">
        <f t="shared" si="17"/>
        <v>800</v>
      </c>
    </row>
    <row r="108" spans="1:11" x14ac:dyDescent="0.2">
      <c r="A108" s="92">
        <f t="shared" si="18"/>
        <v>86</v>
      </c>
      <c r="B108" s="89" t="s">
        <v>1571</v>
      </c>
      <c r="C108" s="129" t="s">
        <v>1404</v>
      </c>
      <c r="D108" s="108">
        <v>700</v>
      </c>
      <c r="E108" s="109">
        <v>0</v>
      </c>
      <c r="F108" s="110">
        <f t="shared" si="16"/>
        <v>700</v>
      </c>
      <c r="G108" s="252" t="s">
        <v>1072</v>
      </c>
      <c r="H108" s="128" t="s">
        <v>1407</v>
      </c>
      <c r="I108" s="120">
        <v>3000</v>
      </c>
      <c r="J108" s="87">
        <v>0</v>
      </c>
      <c r="K108" s="87">
        <f t="shared" si="17"/>
        <v>3000</v>
      </c>
    </row>
    <row r="109" spans="1:11" x14ac:dyDescent="0.2">
      <c r="A109" s="92">
        <f t="shared" si="18"/>
        <v>87</v>
      </c>
      <c r="B109" s="89" t="s">
        <v>1572</v>
      </c>
      <c r="C109" s="129" t="s">
        <v>1405</v>
      </c>
      <c r="D109" s="108">
        <v>700</v>
      </c>
      <c r="E109" s="109">
        <v>0</v>
      </c>
      <c r="F109" s="110">
        <f t="shared" si="16"/>
        <v>700</v>
      </c>
      <c r="G109" s="252" t="s">
        <v>1073</v>
      </c>
      <c r="H109" s="121" t="s">
        <v>546</v>
      </c>
      <c r="I109" s="120">
        <v>550</v>
      </c>
      <c r="J109" s="87">
        <v>0</v>
      </c>
      <c r="K109" s="87">
        <f t="shared" si="17"/>
        <v>550</v>
      </c>
    </row>
    <row r="110" spans="1:11" x14ac:dyDescent="0.2">
      <c r="A110" s="92">
        <f t="shared" si="18"/>
        <v>88</v>
      </c>
      <c r="B110" s="89" t="s">
        <v>1072</v>
      </c>
      <c r="C110" s="129" t="s">
        <v>1407</v>
      </c>
      <c r="D110" s="108">
        <v>1500</v>
      </c>
      <c r="E110" s="109">
        <v>0</v>
      </c>
      <c r="F110" s="110">
        <f t="shared" si="16"/>
        <v>1500</v>
      </c>
      <c r="G110" s="252" t="s">
        <v>1557</v>
      </c>
      <c r="H110" s="121" t="s">
        <v>548</v>
      </c>
      <c r="I110" s="120">
        <v>850</v>
      </c>
      <c r="J110" s="87">
        <v>0</v>
      </c>
      <c r="K110" s="87">
        <v>850</v>
      </c>
    </row>
    <row r="111" spans="1:11" x14ac:dyDescent="0.2">
      <c r="A111" s="92">
        <f t="shared" si="18"/>
        <v>89</v>
      </c>
      <c r="B111" s="89" t="s">
        <v>1073</v>
      </c>
      <c r="C111" s="91" t="s">
        <v>982</v>
      </c>
      <c r="D111" s="108">
        <v>550</v>
      </c>
      <c r="E111" s="109">
        <v>0</v>
      </c>
      <c r="F111" s="110">
        <f t="shared" si="16"/>
        <v>550</v>
      </c>
      <c r="G111" s="252" t="s">
        <v>1556</v>
      </c>
      <c r="H111" s="121" t="s">
        <v>1417</v>
      </c>
      <c r="I111" s="120">
        <v>500</v>
      </c>
      <c r="J111" s="87">
        <v>0</v>
      </c>
      <c r="K111" s="87">
        <f t="shared" si="17"/>
        <v>500</v>
      </c>
    </row>
    <row r="112" spans="1:11" x14ac:dyDescent="0.2">
      <c r="A112" s="92">
        <f t="shared" si="18"/>
        <v>90</v>
      </c>
      <c r="B112" s="89" t="s">
        <v>1573</v>
      </c>
      <c r="C112" s="91" t="s">
        <v>1416</v>
      </c>
      <c r="D112" s="108">
        <v>750</v>
      </c>
      <c r="E112" s="109">
        <v>0</v>
      </c>
      <c r="F112" s="110">
        <f t="shared" si="16"/>
        <v>750</v>
      </c>
      <c r="G112" s="252" t="s">
        <v>1555</v>
      </c>
      <c r="H112" s="121" t="s">
        <v>547</v>
      </c>
      <c r="I112" s="120">
        <v>600</v>
      </c>
      <c r="J112" s="87">
        <v>0</v>
      </c>
      <c r="K112" s="87">
        <f t="shared" si="17"/>
        <v>600</v>
      </c>
    </row>
    <row r="113" spans="1:11" x14ac:dyDescent="0.2">
      <c r="A113" s="206">
        <f t="shared" si="18"/>
        <v>91</v>
      </c>
      <c r="B113" s="89" t="s">
        <v>1574</v>
      </c>
      <c r="C113" s="91" t="s">
        <v>1417</v>
      </c>
      <c r="D113" s="108">
        <v>350</v>
      </c>
      <c r="E113" s="109">
        <v>0</v>
      </c>
      <c r="F113" s="110">
        <f t="shared" si="16"/>
        <v>350</v>
      </c>
      <c r="G113" s="252" t="s">
        <v>1919</v>
      </c>
      <c r="H113" s="120" t="s">
        <v>1918</v>
      </c>
      <c r="I113" s="120">
        <v>500</v>
      </c>
      <c r="J113" s="87">
        <v>0</v>
      </c>
      <c r="K113" s="87">
        <f t="shared" si="17"/>
        <v>500</v>
      </c>
    </row>
    <row r="114" spans="1:11" x14ac:dyDescent="0.2">
      <c r="A114" s="206">
        <f t="shared" si="18"/>
        <v>92</v>
      </c>
      <c r="B114" s="89" t="s">
        <v>1575</v>
      </c>
      <c r="C114" s="91" t="s">
        <v>1420</v>
      </c>
      <c r="D114" s="108">
        <v>550</v>
      </c>
      <c r="E114" s="109">
        <v>0</v>
      </c>
      <c r="F114" s="110">
        <f t="shared" si="16"/>
        <v>550</v>
      </c>
      <c r="G114" s="252" t="s">
        <v>1920</v>
      </c>
      <c r="H114" s="120" t="s">
        <v>1917</v>
      </c>
      <c r="I114" s="120">
        <v>500</v>
      </c>
      <c r="J114" s="87">
        <v>0</v>
      </c>
      <c r="K114" s="87">
        <f t="shared" si="17"/>
        <v>500</v>
      </c>
    </row>
    <row r="115" spans="1:11" x14ac:dyDescent="0.2">
      <c r="A115" s="206">
        <f t="shared" si="18"/>
        <v>93</v>
      </c>
      <c r="B115" s="89"/>
      <c r="C115" s="91"/>
      <c r="D115" s="108"/>
      <c r="E115" s="109"/>
      <c r="F115" s="110"/>
      <c r="G115" s="252" t="s">
        <v>1562</v>
      </c>
      <c r="H115" s="121" t="s">
        <v>125</v>
      </c>
      <c r="I115" s="120">
        <v>1050</v>
      </c>
      <c r="J115" s="87">
        <v>0</v>
      </c>
      <c r="K115" s="87">
        <v>1050</v>
      </c>
    </row>
    <row r="116" spans="1:11" x14ac:dyDescent="0.2">
      <c r="A116" s="206">
        <f t="shared" si="18"/>
        <v>94</v>
      </c>
      <c r="B116" s="89"/>
      <c r="C116" s="91"/>
      <c r="D116" s="108"/>
      <c r="E116" s="109"/>
      <c r="F116" s="110"/>
      <c r="G116" s="252" t="s">
        <v>209</v>
      </c>
      <c r="H116" s="121" t="s">
        <v>126</v>
      </c>
      <c r="I116" s="120">
        <v>700</v>
      </c>
      <c r="J116" s="87">
        <v>0</v>
      </c>
      <c r="K116" s="87">
        <v>700</v>
      </c>
    </row>
    <row r="117" spans="1:11" ht="30" x14ac:dyDescent="0.2">
      <c r="A117" s="206">
        <f t="shared" si="18"/>
        <v>95</v>
      </c>
      <c r="B117" s="89"/>
      <c r="C117" s="91"/>
      <c r="D117" s="108"/>
      <c r="E117" s="109"/>
      <c r="F117" s="110"/>
      <c r="G117" s="252" t="s">
        <v>1085</v>
      </c>
      <c r="H117" s="121" t="s">
        <v>549</v>
      </c>
      <c r="I117" s="120">
        <v>1050</v>
      </c>
      <c r="J117" s="87">
        <v>0</v>
      </c>
      <c r="K117" s="87">
        <f t="shared" si="17"/>
        <v>1050</v>
      </c>
    </row>
    <row r="118" spans="1:11" x14ac:dyDescent="0.2">
      <c r="A118" s="206">
        <f t="shared" si="18"/>
        <v>96</v>
      </c>
      <c r="B118" s="89"/>
      <c r="C118" s="91"/>
      <c r="D118" s="108"/>
      <c r="E118" s="109"/>
      <c r="F118" s="109"/>
      <c r="G118" s="252" t="s">
        <v>1915</v>
      </c>
      <c r="H118" s="121" t="s">
        <v>224</v>
      </c>
      <c r="I118" s="120">
        <v>600</v>
      </c>
      <c r="J118" s="87">
        <v>0</v>
      </c>
      <c r="K118" s="87">
        <f t="shared" si="17"/>
        <v>600</v>
      </c>
    </row>
    <row r="119" spans="1:11" x14ac:dyDescent="0.2">
      <c r="A119" s="206">
        <f t="shared" si="18"/>
        <v>97</v>
      </c>
      <c r="B119" s="92" t="s">
        <v>1043</v>
      </c>
      <c r="C119" s="91" t="s">
        <v>224</v>
      </c>
      <c r="D119" s="108">
        <v>350</v>
      </c>
      <c r="E119" s="109">
        <v>0</v>
      </c>
      <c r="F119" s="109">
        <f>D119</f>
        <v>350</v>
      </c>
      <c r="G119" s="252" t="s">
        <v>1358</v>
      </c>
      <c r="H119" s="121" t="s">
        <v>225</v>
      </c>
      <c r="I119" s="120">
        <v>900</v>
      </c>
      <c r="J119" s="87">
        <v>0</v>
      </c>
      <c r="K119" s="87">
        <f t="shared" si="17"/>
        <v>900</v>
      </c>
    </row>
    <row r="120" spans="1:11" x14ac:dyDescent="0.2">
      <c r="A120" s="206">
        <f t="shared" si="18"/>
        <v>98</v>
      </c>
      <c r="B120" s="89" t="s">
        <v>1559</v>
      </c>
      <c r="C120" s="91" t="s">
        <v>228</v>
      </c>
      <c r="D120" s="108">
        <v>350</v>
      </c>
      <c r="E120" s="109">
        <v>0</v>
      </c>
      <c r="F120" s="109">
        <f>D120</f>
        <v>350</v>
      </c>
      <c r="G120" s="252" t="s">
        <v>1560</v>
      </c>
      <c r="H120" s="121" t="s">
        <v>1797</v>
      </c>
      <c r="I120" s="120">
        <v>800</v>
      </c>
      <c r="J120" s="87">
        <v>0</v>
      </c>
      <c r="K120" s="87">
        <f t="shared" si="17"/>
        <v>800</v>
      </c>
    </row>
    <row r="121" spans="1:11" x14ac:dyDescent="0.2">
      <c r="A121" s="206">
        <f t="shared" si="18"/>
        <v>99</v>
      </c>
      <c r="B121" s="89" t="s">
        <v>1560</v>
      </c>
      <c r="C121" s="91" t="s">
        <v>1048</v>
      </c>
      <c r="D121" s="108">
        <v>700</v>
      </c>
      <c r="E121" s="109">
        <v>0</v>
      </c>
      <c r="F121" s="109">
        <f>D121</f>
        <v>700</v>
      </c>
      <c r="G121" s="253" t="s">
        <v>1307</v>
      </c>
      <c r="H121" s="120" t="s">
        <v>1796</v>
      </c>
      <c r="I121" s="120">
        <v>100</v>
      </c>
      <c r="J121" s="87">
        <v>0</v>
      </c>
      <c r="K121" s="87">
        <f t="shared" si="17"/>
        <v>100</v>
      </c>
    </row>
    <row r="122" spans="1:11" x14ac:dyDescent="0.2">
      <c r="A122" s="206">
        <f t="shared" si="18"/>
        <v>100</v>
      </c>
      <c r="B122" s="89" t="s">
        <v>1565</v>
      </c>
      <c r="C122" s="91" t="s">
        <v>980</v>
      </c>
      <c r="D122" s="108">
        <v>450</v>
      </c>
      <c r="E122" s="109">
        <v>0</v>
      </c>
      <c r="F122" s="110">
        <f>D122</f>
        <v>450</v>
      </c>
      <c r="G122" s="252" t="s">
        <v>1046</v>
      </c>
      <c r="H122" s="121" t="s">
        <v>1916</v>
      </c>
      <c r="I122" s="120">
        <v>600</v>
      </c>
      <c r="J122" s="87">
        <v>0</v>
      </c>
      <c r="K122" s="87">
        <f t="shared" si="17"/>
        <v>600</v>
      </c>
    </row>
    <row r="123" spans="1:11" x14ac:dyDescent="0.2">
      <c r="A123" s="206">
        <f t="shared" si="18"/>
        <v>101</v>
      </c>
      <c r="B123" s="92" t="s">
        <v>1554</v>
      </c>
      <c r="C123" s="91" t="s">
        <v>840</v>
      </c>
      <c r="D123" s="108">
        <v>550</v>
      </c>
      <c r="E123" s="109">
        <v>0</v>
      </c>
      <c r="F123" s="110">
        <f>D123</f>
        <v>550</v>
      </c>
      <c r="G123" s="248" t="s">
        <v>1031</v>
      </c>
      <c r="H123" s="121" t="s">
        <v>840</v>
      </c>
      <c r="I123" s="120">
        <v>700</v>
      </c>
      <c r="J123" s="87">
        <v>0</v>
      </c>
      <c r="K123" s="87">
        <f t="shared" si="17"/>
        <v>700</v>
      </c>
    </row>
    <row r="124" spans="1:11" ht="16.5" customHeight="1" x14ac:dyDescent="0.2">
      <c r="A124" s="93"/>
      <c r="B124" s="93"/>
      <c r="C124" s="114" t="s">
        <v>1422</v>
      </c>
      <c r="D124" s="108"/>
      <c r="E124" s="109"/>
      <c r="F124" s="110"/>
      <c r="G124" s="120"/>
      <c r="H124" s="119" t="s">
        <v>1422</v>
      </c>
      <c r="I124" s="120"/>
      <c r="J124" s="87"/>
      <c r="K124" s="87"/>
    </row>
    <row r="125" spans="1:11" x14ac:dyDescent="0.2">
      <c r="A125" s="92">
        <v>102</v>
      </c>
      <c r="B125" s="92" t="s">
        <v>1074</v>
      </c>
      <c r="C125" s="91" t="s">
        <v>1423</v>
      </c>
      <c r="D125" s="108">
        <v>400</v>
      </c>
      <c r="E125" s="109">
        <v>0</v>
      </c>
      <c r="F125" s="110">
        <f t="shared" ref="F125:F146" si="19">D125</f>
        <v>400</v>
      </c>
      <c r="G125" s="248" t="s">
        <v>1074</v>
      </c>
      <c r="H125" s="121" t="s">
        <v>1423</v>
      </c>
      <c r="I125" s="120">
        <v>400</v>
      </c>
      <c r="J125" s="87">
        <v>0</v>
      </c>
      <c r="K125" s="87">
        <f t="shared" ref="K125:K174" si="20">I125+J125</f>
        <v>400</v>
      </c>
    </row>
    <row r="126" spans="1:11" x14ac:dyDescent="0.2">
      <c r="A126" s="92">
        <f t="shared" ref="A126:A146" si="21">A125+1</f>
        <v>103</v>
      </c>
      <c r="B126" s="92" t="s">
        <v>1075</v>
      </c>
      <c r="C126" s="91" t="s">
        <v>1424</v>
      </c>
      <c r="D126" s="108">
        <v>300</v>
      </c>
      <c r="E126" s="109">
        <v>0</v>
      </c>
      <c r="F126" s="110">
        <f t="shared" si="19"/>
        <v>300</v>
      </c>
      <c r="G126" s="248" t="s">
        <v>1075</v>
      </c>
      <c r="H126" s="121" t="s">
        <v>1424</v>
      </c>
      <c r="I126" s="120">
        <v>300</v>
      </c>
      <c r="J126" s="87">
        <v>0</v>
      </c>
      <c r="K126" s="87">
        <f t="shared" si="20"/>
        <v>300</v>
      </c>
    </row>
    <row r="127" spans="1:11" x14ac:dyDescent="0.2">
      <c r="A127" s="92">
        <f t="shared" si="21"/>
        <v>104</v>
      </c>
      <c r="B127" s="92" t="s">
        <v>1576</v>
      </c>
      <c r="C127" s="91" t="s">
        <v>1425</v>
      </c>
      <c r="D127" s="108">
        <v>50</v>
      </c>
      <c r="E127" s="109">
        <v>0</v>
      </c>
      <c r="F127" s="110">
        <f t="shared" si="19"/>
        <v>50</v>
      </c>
      <c r="G127" s="248" t="s">
        <v>1576</v>
      </c>
      <c r="H127" s="121" t="s">
        <v>1425</v>
      </c>
      <c r="I127" s="120">
        <v>100</v>
      </c>
      <c r="J127" s="87">
        <v>0</v>
      </c>
      <c r="K127" s="87">
        <f t="shared" si="20"/>
        <v>100</v>
      </c>
    </row>
    <row r="128" spans="1:11" x14ac:dyDescent="0.2">
      <c r="A128" s="92">
        <f t="shared" si="21"/>
        <v>105</v>
      </c>
      <c r="B128" s="92" t="s">
        <v>1577</v>
      </c>
      <c r="C128" s="91" t="s">
        <v>1426</v>
      </c>
      <c r="D128" s="108">
        <v>100</v>
      </c>
      <c r="E128" s="109">
        <v>0</v>
      </c>
      <c r="F128" s="110">
        <f t="shared" si="19"/>
        <v>100</v>
      </c>
      <c r="G128" s="248" t="s">
        <v>1577</v>
      </c>
      <c r="H128" s="121" t="s">
        <v>1426</v>
      </c>
      <c r="I128" s="120">
        <v>150</v>
      </c>
      <c r="J128" s="87">
        <v>0</v>
      </c>
      <c r="K128" s="87">
        <f t="shared" si="20"/>
        <v>150</v>
      </c>
    </row>
    <row r="129" spans="1:11" x14ac:dyDescent="0.2">
      <c r="A129" s="92">
        <f t="shared" si="21"/>
        <v>106</v>
      </c>
      <c r="B129" s="92" t="s">
        <v>418</v>
      </c>
      <c r="C129" s="91" t="s">
        <v>1427</v>
      </c>
      <c r="D129" s="108">
        <v>100</v>
      </c>
      <c r="E129" s="109">
        <v>0</v>
      </c>
      <c r="F129" s="110">
        <f t="shared" si="19"/>
        <v>100</v>
      </c>
      <c r="G129" s="248" t="s">
        <v>1855</v>
      </c>
      <c r="H129" s="121" t="s">
        <v>1427</v>
      </c>
      <c r="I129" s="120">
        <v>150</v>
      </c>
      <c r="J129" s="87">
        <v>0</v>
      </c>
      <c r="K129" s="87">
        <f t="shared" si="20"/>
        <v>150</v>
      </c>
    </row>
    <row r="130" spans="1:11" ht="15" customHeight="1" x14ac:dyDescent="0.2">
      <c r="A130" s="92">
        <f t="shared" si="21"/>
        <v>107</v>
      </c>
      <c r="B130" s="92" t="s">
        <v>419</v>
      </c>
      <c r="C130" s="91" t="s">
        <v>950</v>
      </c>
      <c r="D130" s="108">
        <v>50</v>
      </c>
      <c r="E130" s="109">
        <v>0</v>
      </c>
      <c r="F130" s="110">
        <f t="shared" si="19"/>
        <v>50</v>
      </c>
      <c r="G130" s="248" t="s">
        <v>1856</v>
      </c>
      <c r="H130" s="121" t="s">
        <v>17</v>
      </c>
      <c r="I130" s="120">
        <v>100</v>
      </c>
      <c r="J130" s="87">
        <v>0</v>
      </c>
      <c r="K130" s="87">
        <f t="shared" si="20"/>
        <v>100</v>
      </c>
    </row>
    <row r="131" spans="1:11" ht="16.5" customHeight="1" x14ac:dyDescent="0.2">
      <c r="A131" s="92">
        <f t="shared" si="21"/>
        <v>108</v>
      </c>
      <c r="B131" s="92" t="s">
        <v>420</v>
      </c>
      <c r="C131" s="91" t="s">
        <v>939</v>
      </c>
      <c r="D131" s="108">
        <v>50</v>
      </c>
      <c r="E131" s="109">
        <v>0</v>
      </c>
      <c r="F131" s="110">
        <f t="shared" si="19"/>
        <v>50</v>
      </c>
      <c r="G131" s="248" t="s">
        <v>420</v>
      </c>
      <c r="H131" s="121" t="s">
        <v>939</v>
      </c>
      <c r="I131" s="120">
        <v>50</v>
      </c>
      <c r="J131" s="87">
        <v>0</v>
      </c>
      <c r="K131" s="87">
        <f t="shared" si="20"/>
        <v>50</v>
      </c>
    </row>
    <row r="132" spans="1:11" x14ac:dyDescent="0.2">
      <c r="A132" s="92">
        <f t="shared" si="21"/>
        <v>109</v>
      </c>
      <c r="B132" s="92" t="s">
        <v>421</v>
      </c>
      <c r="C132" s="91" t="s">
        <v>952</v>
      </c>
      <c r="D132" s="108">
        <v>100</v>
      </c>
      <c r="E132" s="109">
        <v>0</v>
      </c>
      <c r="F132" s="110">
        <f t="shared" si="19"/>
        <v>100</v>
      </c>
      <c r="G132" s="248" t="s">
        <v>1858</v>
      </c>
      <c r="H132" s="121" t="s">
        <v>952</v>
      </c>
      <c r="I132" s="120">
        <v>100</v>
      </c>
      <c r="J132" s="87">
        <v>0</v>
      </c>
      <c r="K132" s="87">
        <f t="shared" si="20"/>
        <v>100</v>
      </c>
    </row>
    <row r="133" spans="1:11" ht="15.75" customHeight="1" x14ac:dyDescent="0.2">
      <c r="A133" s="92">
        <f t="shared" si="21"/>
        <v>110</v>
      </c>
      <c r="B133" s="92" t="s">
        <v>422</v>
      </c>
      <c r="C133" s="91" t="s">
        <v>953</v>
      </c>
      <c r="D133" s="108">
        <v>50</v>
      </c>
      <c r="E133" s="109">
        <v>0</v>
      </c>
      <c r="F133" s="110">
        <f t="shared" si="19"/>
        <v>50</v>
      </c>
      <c r="G133" s="248" t="s">
        <v>422</v>
      </c>
      <c r="H133" s="121" t="s">
        <v>953</v>
      </c>
      <c r="I133" s="120">
        <v>100</v>
      </c>
      <c r="J133" s="87">
        <v>0</v>
      </c>
      <c r="K133" s="87">
        <f t="shared" si="20"/>
        <v>100</v>
      </c>
    </row>
    <row r="134" spans="1:11" ht="16.5" customHeight="1" x14ac:dyDescent="0.2">
      <c r="A134" s="92">
        <f t="shared" si="21"/>
        <v>111</v>
      </c>
      <c r="B134" s="92" t="s">
        <v>423</v>
      </c>
      <c r="C134" s="91" t="s">
        <v>954</v>
      </c>
      <c r="D134" s="108">
        <v>150</v>
      </c>
      <c r="E134" s="109">
        <v>0</v>
      </c>
      <c r="F134" s="110">
        <f t="shared" si="19"/>
        <v>150</v>
      </c>
      <c r="G134" s="248" t="s">
        <v>423</v>
      </c>
      <c r="H134" s="121" t="s">
        <v>954</v>
      </c>
      <c r="I134" s="120">
        <v>150</v>
      </c>
      <c r="J134" s="87">
        <v>0</v>
      </c>
      <c r="K134" s="87">
        <f t="shared" si="20"/>
        <v>150</v>
      </c>
    </row>
    <row r="135" spans="1:11" x14ac:dyDescent="0.2">
      <c r="A135" s="92">
        <f t="shared" si="21"/>
        <v>112</v>
      </c>
      <c r="B135" s="92" t="s">
        <v>424</v>
      </c>
      <c r="C135" s="91" t="s">
        <v>955</v>
      </c>
      <c r="D135" s="108">
        <v>50</v>
      </c>
      <c r="E135" s="109">
        <v>0</v>
      </c>
      <c r="F135" s="110">
        <f t="shared" si="19"/>
        <v>50</v>
      </c>
      <c r="G135" s="248" t="s">
        <v>424</v>
      </c>
      <c r="H135" s="121" t="s">
        <v>955</v>
      </c>
      <c r="I135" s="120">
        <v>100</v>
      </c>
      <c r="J135" s="87">
        <v>0</v>
      </c>
      <c r="K135" s="87">
        <f t="shared" si="20"/>
        <v>100</v>
      </c>
    </row>
    <row r="136" spans="1:11" ht="15.75" customHeight="1" x14ac:dyDescent="0.2">
      <c r="A136" s="92">
        <f t="shared" si="21"/>
        <v>113</v>
      </c>
      <c r="B136" s="92" t="s">
        <v>425</v>
      </c>
      <c r="C136" s="91" t="s">
        <v>956</v>
      </c>
      <c r="D136" s="108">
        <v>100</v>
      </c>
      <c r="E136" s="109">
        <v>0</v>
      </c>
      <c r="F136" s="110">
        <f t="shared" si="19"/>
        <v>100</v>
      </c>
      <c r="G136" s="248" t="s">
        <v>425</v>
      </c>
      <c r="H136" s="121" t="s">
        <v>956</v>
      </c>
      <c r="I136" s="120">
        <v>100</v>
      </c>
      <c r="J136" s="87">
        <v>0</v>
      </c>
      <c r="K136" s="87">
        <f t="shared" si="20"/>
        <v>100</v>
      </c>
    </row>
    <row r="137" spans="1:11" x14ac:dyDescent="0.2">
      <c r="A137" s="92">
        <f t="shared" si="21"/>
        <v>114</v>
      </c>
      <c r="B137" s="92" t="s">
        <v>426</v>
      </c>
      <c r="C137" s="91" t="s">
        <v>957</v>
      </c>
      <c r="D137" s="108">
        <v>350</v>
      </c>
      <c r="E137" s="109">
        <v>0</v>
      </c>
      <c r="F137" s="110">
        <f t="shared" si="19"/>
        <v>350</v>
      </c>
      <c r="G137" s="248" t="s">
        <v>426</v>
      </c>
      <c r="H137" s="121" t="s">
        <v>957</v>
      </c>
      <c r="I137" s="120">
        <v>350</v>
      </c>
      <c r="J137" s="87">
        <v>0</v>
      </c>
      <c r="K137" s="87">
        <f t="shared" si="20"/>
        <v>350</v>
      </c>
    </row>
    <row r="138" spans="1:11" x14ac:dyDescent="0.2">
      <c r="A138" s="236">
        <f t="shared" si="21"/>
        <v>115</v>
      </c>
      <c r="B138" s="92" t="s">
        <v>427</v>
      </c>
      <c r="C138" s="91" t="s">
        <v>958</v>
      </c>
      <c r="D138" s="108">
        <v>100</v>
      </c>
      <c r="E138" s="109">
        <v>0</v>
      </c>
      <c r="F138" s="110">
        <f t="shared" si="19"/>
        <v>100</v>
      </c>
      <c r="G138" s="248" t="s">
        <v>1932</v>
      </c>
      <c r="H138" s="121" t="s">
        <v>958</v>
      </c>
      <c r="I138" s="120">
        <v>150</v>
      </c>
      <c r="J138" s="87">
        <v>0</v>
      </c>
      <c r="K138" s="87">
        <f t="shared" si="20"/>
        <v>150</v>
      </c>
    </row>
    <row r="139" spans="1:11" x14ac:dyDescent="0.2">
      <c r="A139" s="92">
        <f t="shared" si="21"/>
        <v>116</v>
      </c>
      <c r="B139" s="92" t="s">
        <v>430</v>
      </c>
      <c r="C139" s="91" t="s">
        <v>342</v>
      </c>
      <c r="D139" s="108">
        <v>100</v>
      </c>
      <c r="E139" s="109">
        <v>0</v>
      </c>
      <c r="F139" s="110">
        <f t="shared" si="19"/>
        <v>100</v>
      </c>
      <c r="G139" s="248" t="s">
        <v>430</v>
      </c>
      <c r="H139" s="121" t="s">
        <v>342</v>
      </c>
      <c r="I139" s="120">
        <v>200</v>
      </c>
      <c r="J139" s="87">
        <v>0</v>
      </c>
      <c r="K139" s="87">
        <f t="shared" si="20"/>
        <v>200</v>
      </c>
    </row>
    <row r="140" spans="1:11" x14ac:dyDescent="0.2">
      <c r="A140" s="92">
        <f t="shared" si="21"/>
        <v>117</v>
      </c>
      <c r="B140" s="92" t="s">
        <v>431</v>
      </c>
      <c r="C140" s="91" t="s">
        <v>343</v>
      </c>
      <c r="D140" s="108">
        <v>50</v>
      </c>
      <c r="E140" s="109">
        <v>0</v>
      </c>
      <c r="F140" s="110">
        <f t="shared" si="19"/>
        <v>50</v>
      </c>
      <c r="G140" s="248" t="s">
        <v>1859</v>
      </c>
      <c r="H140" s="121" t="s">
        <v>343</v>
      </c>
      <c r="I140" s="120">
        <v>100</v>
      </c>
      <c r="J140" s="87">
        <v>0</v>
      </c>
      <c r="K140" s="87">
        <f t="shared" si="20"/>
        <v>100</v>
      </c>
    </row>
    <row r="141" spans="1:11" x14ac:dyDescent="0.2">
      <c r="A141" s="92">
        <f t="shared" si="21"/>
        <v>118</v>
      </c>
      <c r="B141" s="92" t="s">
        <v>432</v>
      </c>
      <c r="C141" s="91" t="s">
        <v>344</v>
      </c>
      <c r="D141" s="108">
        <v>300</v>
      </c>
      <c r="E141" s="109">
        <v>0</v>
      </c>
      <c r="F141" s="110">
        <f t="shared" si="19"/>
        <v>300</v>
      </c>
      <c r="G141" s="248" t="s">
        <v>1860</v>
      </c>
      <c r="H141" s="121" t="s">
        <v>344</v>
      </c>
      <c r="I141" s="120">
        <v>400</v>
      </c>
      <c r="J141" s="87">
        <v>0</v>
      </c>
      <c r="K141" s="87">
        <f t="shared" si="20"/>
        <v>400</v>
      </c>
    </row>
    <row r="142" spans="1:11" x14ac:dyDescent="0.2">
      <c r="A142" s="92">
        <f t="shared" si="21"/>
        <v>119</v>
      </c>
      <c r="B142" s="92" t="s">
        <v>438</v>
      </c>
      <c r="C142" s="91" t="s">
        <v>350</v>
      </c>
      <c r="D142" s="108">
        <v>100</v>
      </c>
      <c r="E142" s="109">
        <v>0</v>
      </c>
      <c r="F142" s="110">
        <f t="shared" si="19"/>
        <v>100</v>
      </c>
      <c r="G142" s="248" t="s">
        <v>1861</v>
      </c>
      <c r="H142" s="121" t="s">
        <v>350</v>
      </c>
      <c r="I142" s="120">
        <v>150</v>
      </c>
      <c r="J142" s="87">
        <v>0</v>
      </c>
      <c r="K142" s="87">
        <f t="shared" si="20"/>
        <v>150</v>
      </c>
    </row>
    <row r="143" spans="1:11" x14ac:dyDescent="0.2">
      <c r="A143" s="92">
        <f t="shared" si="21"/>
        <v>120</v>
      </c>
      <c r="B143" s="92" t="s">
        <v>439</v>
      </c>
      <c r="C143" s="91" t="s">
        <v>351</v>
      </c>
      <c r="D143" s="108">
        <v>50</v>
      </c>
      <c r="E143" s="109">
        <v>0</v>
      </c>
      <c r="F143" s="110">
        <f t="shared" si="19"/>
        <v>50</v>
      </c>
      <c r="G143" s="248" t="s">
        <v>1862</v>
      </c>
      <c r="H143" s="121" t="s">
        <v>1863</v>
      </c>
      <c r="I143" s="120">
        <v>100</v>
      </c>
      <c r="J143" s="87">
        <v>0</v>
      </c>
      <c r="K143" s="87">
        <f t="shared" si="20"/>
        <v>100</v>
      </c>
    </row>
    <row r="144" spans="1:11" x14ac:dyDescent="0.2">
      <c r="A144" s="92">
        <f t="shared" si="21"/>
        <v>121</v>
      </c>
      <c r="B144" s="92" t="s">
        <v>440</v>
      </c>
      <c r="C144" s="91" t="s">
        <v>352</v>
      </c>
      <c r="D144" s="108">
        <v>100</v>
      </c>
      <c r="E144" s="109">
        <v>0</v>
      </c>
      <c r="F144" s="110">
        <f t="shared" si="19"/>
        <v>100</v>
      </c>
      <c r="G144" s="248" t="s">
        <v>1864</v>
      </c>
      <c r="H144" s="121" t="s">
        <v>353</v>
      </c>
      <c r="I144" s="120">
        <v>150</v>
      </c>
      <c r="J144" s="87">
        <v>0</v>
      </c>
      <c r="K144" s="87">
        <f t="shared" si="20"/>
        <v>150</v>
      </c>
    </row>
    <row r="145" spans="1:11" x14ac:dyDescent="0.2">
      <c r="A145" s="92">
        <f t="shared" si="21"/>
        <v>122</v>
      </c>
      <c r="B145" s="92" t="s">
        <v>429</v>
      </c>
      <c r="C145" s="91" t="s">
        <v>353</v>
      </c>
      <c r="D145" s="108">
        <v>150</v>
      </c>
      <c r="E145" s="109">
        <v>0</v>
      </c>
      <c r="F145" s="110">
        <f t="shared" si="19"/>
        <v>150</v>
      </c>
      <c r="G145" s="248" t="s">
        <v>1865</v>
      </c>
      <c r="H145" s="121" t="s">
        <v>354</v>
      </c>
      <c r="I145" s="120">
        <v>150</v>
      </c>
      <c r="J145" s="87">
        <v>0</v>
      </c>
      <c r="K145" s="87">
        <f t="shared" si="20"/>
        <v>150</v>
      </c>
    </row>
    <row r="146" spans="1:11" x14ac:dyDescent="0.2">
      <c r="A146" s="92">
        <f t="shared" si="21"/>
        <v>123</v>
      </c>
      <c r="B146" s="92" t="s">
        <v>441</v>
      </c>
      <c r="C146" s="91" t="s">
        <v>354</v>
      </c>
      <c r="D146" s="108">
        <v>150</v>
      </c>
      <c r="E146" s="109">
        <v>0</v>
      </c>
      <c r="F146" s="110">
        <f t="shared" si="19"/>
        <v>150</v>
      </c>
      <c r="G146" s="248" t="s">
        <v>1866</v>
      </c>
      <c r="H146" s="121" t="s">
        <v>355</v>
      </c>
      <c r="I146" s="120">
        <v>200</v>
      </c>
      <c r="J146" s="87">
        <v>0</v>
      </c>
      <c r="K146" s="87">
        <f t="shared" si="20"/>
        <v>200</v>
      </c>
    </row>
    <row r="147" spans="1:11" x14ac:dyDescent="0.2">
      <c r="A147" s="92">
        <f>A146+1</f>
        <v>124</v>
      </c>
      <c r="B147" s="93"/>
      <c r="C147" s="114"/>
      <c r="D147" s="108"/>
      <c r="E147" s="109"/>
      <c r="F147" s="110"/>
      <c r="G147" s="248" t="s">
        <v>10</v>
      </c>
      <c r="H147" s="121" t="s">
        <v>11</v>
      </c>
      <c r="I147" s="120">
        <v>400</v>
      </c>
      <c r="J147" s="87">
        <v>0</v>
      </c>
      <c r="K147" s="87">
        <f t="shared" si="20"/>
        <v>400</v>
      </c>
    </row>
    <row r="148" spans="1:11" x14ac:dyDescent="0.2">
      <c r="A148" s="92">
        <f>A147+1</f>
        <v>125</v>
      </c>
      <c r="B148" s="93"/>
      <c r="C148" s="114"/>
      <c r="D148" s="108"/>
      <c r="E148" s="109"/>
      <c r="F148" s="110"/>
      <c r="G148" s="248" t="s">
        <v>14</v>
      </c>
      <c r="H148" s="121" t="s">
        <v>12</v>
      </c>
      <c r="I148" s="120">
        <v>300</v>
      </c>
      <c r="J148" s="87">
        <v>0</v>
      </c>
      <c r="K148" s="87">
        <f t="shared" si="20"/>
        <v>300</v>
      </c>
    </row>
    <row r="149" spans="1:11" x14ac:dyDescent="0.2">
      <c r="A149" s="92">
        <f>A148+1</f>
        <v>126</v>
      </c>
      <c r="B149" s="92" t="s">
        <v>444</v>
      </c>
      <c r="C149" s="91" t="s">
        <v>358</v>
      </c>
      <c r="D149" s="108">
        <v>100</v>
      </c>
      <c r="E149" s="109">
        <v>0</v>
      </c>
      <c r="F149" s="110">
        <f t="shared" ref="F149:F159" si="22">D149</f>
        <v>100</v>
      </c>
      <c r="G149" s="248" t="s">
        <v>15</v>
      </c>
      <c r="H149" s="121" t="s">
        <v>13</v>
      </c>
      <c r="I149" s="120">
        <v>400</v>
      </c>
      <c r="J149" s="87">
        <v>0</v>
      </c>
      <c r="K149" s="87">
        <f>I149+J149</f>
        <v>400</v>
      </c>
    </row>
    <row r="150" spans="1:11" x14ac:dyDescent="0.2">
      <c r="A150" s="92">
        <f t="shared" ref="A150:A171" si="23">A149+1</f>
        <v>127</v>
      </c>
      <c r="B150" s="92" t="s">
        <v>445</v>
      </c>
      <c r="C150" s="91" t="s">
        <v>359</v>
      </c>
      <c r="D150" s="108">
        <v>50</v>
      </c>
      <c r="E150" s="109">
        <v>0</v>
      </c>
      <c r="F150" s="110">
        <f t="shared" si="22"/>
        <v>50</v>
      </c>
      <c r="G150" s="248" t="s">
        <v>16</v>
      </c>
      <c r="H150" s="121" t="s">
        <v>1947</v>
      </c>
      <c r="I150" s="120">
        <v>300</v>
      </c>
      <c r="J150" s="87">
        <v>0</v>
      </c>
      <c r="K150" s="87">
        <f>I150+J150</f>
        <v>300</v>
      </c>
    </row>
    <row r="151" spans="1:11" x14ac:dyDescent="0.2">
      <c r="A151" s="92">
        <f t="shared" si="23"/>
        <v>128</v>
      </c>
      <c r="B151" s="92" t="s">
        <v>446</v>
      </c>
      <c r="C151" s="91" t="s">
        <v>360</v>
      </c>
      <c r="D151" s="108">
        <v>50</v>
      </c>
      <c r="E151" s="109">
        <v>0</v>
      </c>
      <c r="F151" s="110">
        <f t="shared" si="22"/>
        <v>50</v>
      </c>
      <c r="G151" s="92" t="s">
        <v>444</v>
      </c>
      <c r="H151" s="91" t="s">
        <v>2</v>
      </c>
      <c r="I151" s="87">
        <v>100</v>
      </c>
      <c r="J151" s="87">
        <v>0</v>
      </c>
      <c r="K151" s="87">
        <f t="shared" si="20"/>
        <v>100</v>
      </c>
    </row>
    <row r="152" spans="1:11" x14ac:dyDescent="0.2">
      <c r="A152" s="92">
        <f t="shared" si="23"/>
        <v>129</v>
      </c>
      <c r="B152" s="92" t="s">
        <v>449</v>
      </c>
      <c r="C152" s="91" t="s">
        <v>1142</v>
      </c>
      <c r="D152" s="108">
        <v>100</v>
      </c>
      <c r="E152" s="109">
        <v>0</v>
      </c>
      <c r="F152" s="110">
        <f t="shared" si="22"/>
        <v>100</v>
      </c>
      <c r="G152" s="92" t="s">
        <v>445</v>
      </c>
      <c r="H152" s="91" t="s">
        <v>1</v>
      </c>
      <c r="I152" s="87">
        <v>100</v>
      </c>
      <c r="J152" s="87">
        <v>0</v>
      </c>
      <c r="K152" s="87">
        <f t="shared" si="20"/>
        <v>100</v>
      </c>
    </row>
    <row r="153" spans="1:11" x14ac:dyDescent="0.2">
      <c r="A153" s="92">
        <f t="shared" si="23"/>
        <v>130</v>
      </c>
      <c r="B153" s="92" t="s">
        <v>455</v>
      </c>
      <c r="C153" s="91" t="s">
        <v>1147</v>
      </c>
      <c r="D153" s="108">
        <v>70</v>
      </c>
      <c r="E153" s="109">
        <v>0</v>
      </c>
      <c r="F153" s="110">
        <f t="shared" si="22"/>
        <v>70</v>
      </c>
      <c r="G153" s="92" t="s">
        <v>446</v>
      </c>
      <c r="H153" s="91" t="s">
        <v>360</v>
      </c>
      <c r="I153" s="87">
        <v>100</v>
      </c>
      <c r="J153" s="87">
        <v>0</v>
      </c>
      <c r="K153" s="87">
        <f t="shared" si="20"/>
        <v>100</v>
      </c>
    </row>
    <row r="154" spans="1:11" x14ac:dyDescent="0.2">
      <c r="A154" s="92">
        <f t="shared" si="23"/>
        <v>131</v>
      </c>
      <c r="B154" s="92" t="s">
        <v>456</v>
      </c>
      <c r="C154" s="91" t="s">
        <v>1148</v>
      </c>
      <c r="D154" s="108">
        <v>150</v>
      </c>
      <c r="E154" s="109">
        <v>0</v>
      </c>
      <c r="F154" s="110">
        <f t="shared" si="22"/>
        <v>150</v>
      </c>
      <c r="G154" s="92" t="s">
        <v>278</v>
      </c>
      <c r="H154" s="91" t="s">
        <v>3</v>
      </c>
      <c r="I154" s="87">
        <v>200</v>
      </c>
      <c r="J154" s="87">
        <v>0</v>
      </c>
      <c r="K154" s="87">
        <f t="shared" si="20"/>
        <v>200</v>
      </c>
    </row>
    <row r="155" spans="1:11" x14ac:dyDescent="0.2">
      <c r="A155" s="92">
        <f t="shared" si="23"/>
        <v>132</v>
      </c>
      <c r="B155" s="92" t="s">
        <v>447</v>
      </c>
      <c r="C155" s="91" t="s">
        <v>1150</v>
      </c>
      <c r="D155" s="108">
        <v>100</v>
      </c>
      <c r="E155" s="109">
        <v>0</v>
      </c>
      <c r="F155" s="110">
        <f t="shared" si="22"/>
        <v>100</v>
      </c>
      <c r="G155" s="92" t="s">
        <v>279</v>
      </c>
      <c r="H155" s="91" t="s">
        <v>1147</v>
      </c>
      <c r="I155" s="87">
        <v>100</v>
      </c>
      <c r="J155" s="87">
        <v>0</v>
      </c>
      <c r="K155" s="87">
        <f t="shared" si="20"/>
        <v>100</v>
      </c>
    </row>
    <row r="156" spans="1:11" ht="30" x14ac:dyDescent="0.2">
      <c r="A156" s="92">
        <f t="shared" si="23"/>
        <v>133</v>
      </c>
      <c r="B156" s="92" t="s">
        <v>457</v>
      </c>
      <c r="C156" s="91" t="s">
        <v>1151</v>
      </c>
      <c r="D156" s="108">
        <v>100</v>
      </c>
      <c r="E156" s="109">
        <v>0</v>
      </c>
      <c r="F156" s="110">
        <f t="shared" si="22"/>
        <v>100</v>
      </c>
      <c r="G156" s="92" t="s">
        <v>280</v>
      </c>
      <c r="H156" s="91" t="s">
        <v>7</v>
      </c>
      <c r="I156" s="87">
        <v>250</v>
      </c>
      <c r="J156" s="87">
        <v>0</v>
      </c>
      <c r="K156" s="87">
        <f t="shared" si="20"/>
        <v>250</v>
      </c>
    </row>
    <row r="157" spans="1:11" x14ac:dyDescent="0.2">
      <c r="A157" s="92">
        <f t="shared" si="23"/>
        <v>134</v>
      </c>
      <c r="B157" s="92"/>
      <c r="C157" s="91"/>
      <c r="D157" s="108"/>
      <c r="E157" s="109"/>
      <c r="F157" s="110"/>
      <c r="G157" s="92" t="s">
        <v>281</v>
      </c>
      <c r="H157" s="91" t="s">
        <v>1150</v>
      </c>
      <c r="I157" s="87">
        <v>100</v>
      </c>
      <c r="J157" s="87">
        <v>0</v>
      </c>
      <c r="K157" s="87">
        <f t="shared" si="20"/>
        <v>100</v>
      </c>
    </row>
    <row r="158" spans="1:11" x14ac:dyDescent="0.2">
      <c r="A158" s="92">
        <f>A157+1</f>
        <v>135</v>
      </c>
      <c r="B158" s="92" t="s">
        <v>1635</v>
      </c>
      <c r="C158" s="91" t="s">
        <v>469</v>
      </c>
      <c r="D158" s="108">
        <v>200</v>
      </c>
      <c r="E158" s="109">
        <v>0</v>
      </c>
      <c r="F158" s="110">
        <f t="shared" si="22"/>
        <v>200</v>
      </c>
      <c r="G158" s="92" t="s">
        <v>1872</v>
      </c>
      <c r="H158" s="91" t="s">
        <v>8</v>
      </c>
      <c r="I158" s="87">
        <v>100</v>
      </c>
      <c r="J158" s="87">
        <v>0</v>
      </c>
      <c r="K158" s="87">
        <f t="shared" si="20"/>
        <v>100</v>
      </c>
    </row>
    <row r="159" spans="1:11" x14ac:dyDescent="0.2">
      <c r="A159" s="92">
        <f t="shared" si="23"/>
        <v>136</v>
      </c>
      <c r="B159" s="92" t="s">
        <v>1578</v>
      </c>
      <c r="C159" s="91" t="s">
        <v>470</v>
      </c>
      <c r="D159" s="108">
        <v>150</v>
      </c>
      <c r="E159" s="109">
        <v>0</v>
      </c>
      <c r="F159" s="110">
        <f t="shared" si="22"/>
        <v>150</v>
      </c>
      <c r="G159" s="92" t="s">
        <v>1873</v>
      </c>
      <c r="H159" s="91" t="s">
        <v>9</v>
      </c>
      <c r="I159" s="87">
        <v>150</v>
      </c>
      <c r="J159" s="87">
        <v>0</v>
      </c>
      <c r="K159" s="87">
        <f t="shared" si="20"/>
        <v>150</v>
      </c>
    </row>
    <row r="160" spans="1:11" x14ac:dyDescent="0.2">
      <c r="A160" s="92">
        <f t="shared" si="23"/>
        <v>137</v>
      </c>
      <c r="B160" s="92"/>
      <c r="C160" s="91"/>
      <c r="D160" s="108"/>
      <c r="E160" s="109"/>
      <c r="F160" s="110"/>
      <c r="G160" s="92" t="s">
        <v>282</v>
      </c>
      <c r="H160" s="91" t="s">
        <v>1086</v>
      </c>
      <c r="I160" s="87">
        <v>300</v>
      </c>
      <c r="J160" s="87">
        <v>0</v>
      </c>
      <c r="K160" s="87">
        <f t="shared" si="20"/>
        <v>300</v>
      </c>
    </row>
    <row r="161" spans="1:11" x14ac:dyDescent="0.2">
      <c r="A161" s="92">
        <f t="shared" si="23"/>
        <v>138</v>
      </c>
      <c r="B161" s="92"/>
      <c r="C161" s="91"/>
      <c r="D161" s="108"/>
      <c r="E161" s="109"/>
      <c r="F161" s="110"/>
      <c r="G161" s="92" t="s">
        <v>283</v>
      </c>
      <c r="H161" s="91" t="s">
        <v>470</v>
      </c>
      <c r="I161" s="87">
        <v>200</v>
      </c>
      <c r="J161" s="87">
        <v>0</v>
      </c>
      <c r="K161" s="87">
        <f t="shared" si="20"/>
        <v>200</v>
      </c>
    </row>
    <row r="162" spans="1:11" x14ac:dyDescent="0.2">
      <c r="A162" s="92">
        <f t="shared" si="23"/>
        <v>139</v>
      </c>
      <c r="B162" s="92"/>
      <c r="C162" s="91"/>
      <c r="D162" s="108"/>
      <c r="E162" s="109"/>
      <c r="F162" s="110"/>
      <c r="G162" s="92" t="s">
        <v>286</v>
      </c>
      <c r="H162" s="121" t="s">
        <v>287</v>
      </c>
      <c r="I162" s="120">
        <v>150</v>
      </c>
      <c r="J162" s="87">
        <v>0</v>
      </c>
      <c r="K162" s="87">
        <f t="shared" si="20"/>
        <v>150</v>
      </c>
    </row>
    <row r="163" spans="1:11" x14ac:dyDescent="0.2">
      <c r="A163" s="92">
        <f t="shared" si="23"/>
        <v>140</v>
      </c>
      <c r="B163" s="92"/>
      <c r="C163" s="91"/>
      <c r="D163" s="108"/>
      <c r="E163" s="109"/>
      <c r="F163" s="110"/>
      <c r="G163" s="92" t="s">
        <v>288</v>
      </c>
      <c r="H163" s="121" t="s">
        <v>289</v>
      </c>
      <c r="I163" s="120">
        <v>150</v>
      </c>
      <c r="J163" s="87">
        <v>0</v>
      </c>
      <c r="K163" s="87">
        <f t="shared" si="20"/>
        <v>150</v>
      </c>
    </row>
    <row r="164" spans="1:11" ht="15.75" customHeight="1" x14ac:dyDescent="0.2">
      <c r="A164" s="92">
        <f t="shared" si="23"/>
        <v>141</v>
      </c>
      <c r="B164" s="92"/>
      <c r="C164" s="91"/>
      <c r="D164" s="108"/>
      <c r="E164" s="109"/>
      <c r="F164" s="110"/>
      <c r="G164" s="92" t="s">
        <v>290</v>
      </c>
      <c r="H164" s="121" t="s">
        <v>4</v>
      </c>
      <c r="I164" s="120">
        <v>100</v>
      </c>
      <c r="J164" s="87">
        <v>0</v>
      </c>
      <c r="K164" s="87">
        <f t="shared" si="20"/>
        <v>100</v>
      </c>
    </row>
    <row r="165" spans="1:11" ht="30" x14ac:dyDescent="0.2">
      <c r="A165" s="92">
        <f t="shared" si="23"/>
        <v>142</v>
      </c>
      <c r="B165" s="92"/>
      <c r="C165" s="91"/>
      <c r="D165" s="108"/>
      <c r="E165" s="109"/>
      <c r="F165" s="110"/>
      <c r="G165" s="92" t="s">
        <v>291</v>
      </c>
      <c r="H165" s="121" t="s">
        <v>5</v>
      </c>
      <c r="I165" s="120">
        <v>100</v>
      </c>
      <c r="J165" s="87">
        <v>0</v>
      </c>
      <c r="K165" s="87">
        <f t="shared" si="20"/>
        <v>100</v>
      </c>
    </row>
    <row r="166" spans="1:11" ht="30" x14ac:dyDescent="0.2">
      <c r="A166" s="92">
        <f t="shared" si="23"/>
        <v>143</v>
      </c>
      <c r="B166" s="92"/>
      <c r="C166" s="91"/>
      <c r="D166" s="108"/>
      <c r="E166" s="109"/>
      <c r="F166" s="110"/>
      <c r="G166" s="92" t="s">
        <v>292</v>
      </c>
      <c r="H166" s="121" t="s">
        <v>6</v>
      </c>
      <c r="I166" s="120">
        <v>100</v>
      </c>
      <c r="J166" s="87">
        <v>0</v>
      </c>
      <c r="K166" s="87">
        <f t="shared" si="20"/>
        <v>100</v>
      </c>
    </row>
    <row r="167" spans="1:11" ht="15.75" customHeight="1" x14ac:dyDescent="0.2">
      <c r="A167" s="92">
        <f t="shared" si="23"/>
        <v>144</v>
      </c>
      <c r="B167" s="92"/>
      <c r="C167" s="91"/>
      <c r="D167" s="108"/>
      <c r="E167" s="109"/>
      <c r="F167" s="110"/>
      <c r="G167" s="92" t="s">
        <v>293</v>
      </c>
      <c r="H167" s="121" t="s">
        <v>0</v>
      </c>
      <c r="I167" s="120">
        <v>150</v>
      </c>
      <c r="J167" s="87">
        <v>0</v>
      </c>
      <c r="K167" s="87">
        <f t="shared" si="20"/>
        <v>150</v>
      </c>
    </row>
    <row r="168" spans="1:11" x14ac:dyDescent="0.2">
      <c r="A168" s="92">
        <f t="shared" si="23"/>
        <v>145</v>
      </c>
      <c r="B168" s="92"/>
      <c r="C168" s="91"/>
      <c r="D168" s="108"/>
      <c r="E168" s="109"/>
      <c r="F168" s="110"/>
      <c r="G168" s="92" t="s">
        <v>294</v>
      </c>
      <c r="H168" s="121" t="s">
        <v>295</v>
      </c>
      <c r="I168" s="120">
        <v>200</v>
      </c>
      <c r="J168" s="87">
        <v>0</v>
      </c>
      <c r="K168" s="87">
        <f t="shared" si="20"/>
        <v>200</v>
      </c>
    </row>
    <row r="169" spans="1:11" x14ac:dyDescent="0.2">
      <c r="A169" s="92">
        <f t="shared" si="23"/>
        <v>146</v>
      </c>
      <c r="B169" s="92"/>
      <c r="C169" s="91"/>
      <c r="D169" s="108"/>
      <c r="E169" s="109"/>
      <c r="F169" s="110"/>
      <c r="G169" s="92" t="s">
        <v>296</v>
      </c>
      <c r="H169" s="121" t="s">
        <v>297</v>
      </c>
      <c r="I169" s="120">
        <v>100</v>
      </c>
      <c r="J169" s="87">
        <v>0</v>
      </c>
      <c r="K169" s="87">
        <f t="shared" si="20"/>
        <v>100</v>
      </c>
    </row>
    <row r="170" spans="1:11" x14ac:dyDescent="0.2">
      <c r="A170" s="92">
        <f t="shared" si="23"/>
        <v>147</v>
      </c>
      <c r="B170" s="92"/>
      <c r="C170" s="91"/>
      <c r="D170" s="108"/>
      <c r="E170" s="109"/>
      <c r="F170" s="110"/>
      <c r="G170" s="92" t="s">
        <v>298</v>
      </c>
      <c r="H170" s="121" t="s">
        <v>299</v>
      </c>
      <c r="I170" s="120">
        <v>100</v>
      </c>
      <c r="J170" s="87">
        <v>0</v>
      </c>
      <c r="K170" s="87">
        <f t="shared" si="20"/>
        <v>100</v>
      </c>
    </row>
    <row r="171" spans="1:11" x14ac:dyDescent="0.2">
      <c r="A171" s="92">
        <f t="shared" si="23"/>
        <v>148</v>
      </c>
      <c r="B171" s="92"/>
      <c r="C171" s="91"/>
      <c r="D171" s="108"/>
      <c r="E171" s="109"/>
      <c r="F171" s="110"/>
      <c r="G171" s="92" t="s">
        <v>300</v>
      </c>
      <c r="H171" s="121" t="s">
        <v>301</v>
      </c>
      <c r="I171" s="120">
        <v>100</v>
      </c>
      <c r="J171" s="87">
        <v>0</v>
      </c>
      <c r="K171" s="87">
        <f t="shared" si="20"/>
        <v>100</v>
      </c>
    </row>
    <row r="172" spans="1:11" x14ac:dyDescent="0.2">
      <c r="A172" s="92">
        <f>A171+1</f>
        <v>149</v>
      </c>
      <c r="B172" s="92" t="s">
        <v>1639</v>
      </c>
      <c r="C172" s="91" t="s">
        <v>471</v>
      </c>
      <c r="D172" s="108">
        <v>50</v>
      </c>
      <c r="E172" s="109">
        <v>0</v>
      </c>
      <c r="F172" s="110">
        <f>D172</f>
        <v>50</v>
      </c>
      <c r="G172" s="92" t="s">
        <v>302</v>
      </c>
      <c r="H172" s="121" t="s">
        <v>1099</v>
      </c>
      <c r="I172" s="120">
        <v>100</v>
      </c>
      <c r="J172" s="87">
        <v>0</v>
      </c>
      <c r="K172" s="87">
        <f t="shared" si="20"/>
        <v>100</v>
      </c>
    </row>
    <row r="173" spans="1:11" x14ac:dyDescent="0.2">
      <c r="A173" s="92">
        <v>150</v>
      </c>
      <c r="B173" s="92"/>
      <c r="C173" s="130" t="s">
        <v>473</v>
      </c>
      <c r="D173" s="108"/>
      <c r="E173" s="109"/>
      <c r="F173" s="110"/>
      <c r="G173" s="248" t="s">
        <v>284</v>
      </c>
      <c r="H173" s="121" t="s">
        <v>471</v>
      </c>
      <c r="I173" s="120">
        <v>100</v>
      </c>
      <c r="J173" s="87">
        <v>0</v>
      </c>
      <c r="K173" s="87">
        <f t="shared" si="20"/>
        <v>100</v>
      </c>
    </row>
    <row r="174" spans="1:11" x14ac:dyDescent="0.2">
      <c r="A174" s="92">
        <f>A173+1</f>
        <v>151</v>
      </c>
      <c r="B174" s="92" t="s">
        <v>1641</v>
      </c>
      <c r="C174" s="91" t="s">
        <v>474</v>
      </c>
      <c r="D174" s="108">
        <v>150</v>
      </c>
      <c r="E174" s="109">
        <v>0</v>
      </c>
      <c r="F174" s="110">
        <f>D174</f>
        <v>150</v>
      </c>
      <c r="G174" s="248" t="s">
        <v>285</v>
      </c>
      <c r="H174" s="121" t="s">
        <v>472</v>
      </c>
      <c r="I174" s="120">
        <v>200</v>
      </c>
      <c r="J174" s="87">
        <v>0</v>
      </c>
      <c r="K174" s="87">
        <f t="shared" si="20"/>
        <v>200</v>
      </c>
    </row>
    <row r="175" spans="1:11" x14ac:dyDescent="0.2">
      <c r="A175" s="92">
        <v>152</v>
      </c>
      <c r="B175" s="92" t="s">
        <v>482</v>
      </c>
      <c r="C175" s="91" t="s">
        <v>476</v>
      </c>
      <c r="D175" s="108">
        <v>100</v>
      </c>
      <c r="E175" s="109">
        <v>0</v>
      </c>
      <c r="F175" s="110">
        <f>D175</f>
        <v>100</v>
      </c>
      <c r="G175" s="248" t="s">
        <v>1867</v>
      </c>
      <c r="H175" s="121" t="s">
        <v>1269</v>
      </c>
      <c r="I175" s="120">
        <v>200</v>
      </c>
      <c r="J175" s="87">
        <v>0</v>
      </c>
      <c r="K175" s="87">
        <f>I175+J175</f>
        <v>200</v>
      </c>
    </row>
    <row r="176" spans="1:11" x14ac:dyDescent="0.2">
      <c r="A176" s="92">
        <v>153</v>
      </c>
      <c r="B176" s="92"/>
      <c r="C176" s="130" t="s">
        <v>477</v>
      </c>
      <c r="D176" s="108"/>
      <c r="E176" s="109"/>
      <c r="F176" s="110"/>
      <c r="G176" s="248" t="s">
        <v>1868</v>
      </c>
      <c r="H176" s="121" t="s">
        <v>1270</v>
      </c>
      <c r="I176" s="120">
        <v>150</v>
      </c>
      <c r="J176" s="87">
        <v>0</v>
      </c>
      <c r="K176" s="87">
        <f>I176+J176</f>
        <v>150</v>
      </c>
    </row>
    <row r="177" spans="1:11" x14ac:dyDescent="0.2">
      <c r="A177" s="92">
        <v>154</v>
      </c>
      <c r="B177" s="92" t="s">
        <v>484</v>
      </c>
      <c r="C177" s="91" t="s">
        <v>479</v>
      </c>
      <c r="D177" s="108">
        <v>50</v>
      </c>
      <c r="E177" s="109">
        <v>0</v>
      </c>
      <c r="F177" s="110">
        <f>D177</f>
        <v>50</v>
      </c>
      <c r="G177" s="248" t="s">
        <v>1869</v>
      </c>
      <c r="H177" s="121" t="s">
        <v>1271</v>
      </c>
      <c r="I177" s="120">
        <v>200</v>
      </c>
      <c r="J177" s="87">
        <v>0</v>
      </c>
      <c r="K177" s="87">
        <f>I177+J177</f>
        <v>200</v>
      </c>
    </row>
    <row r="178" spans="1:11" x14ac:dyDescent="0.2">
      <c r="A178" s="92">
        <v>155</v>
      </c>
      <c r="B178" s="93"/>
      <c r="C178" s="114" t="s">
        <v>1087</v>
      </c>
      <c r="D178" s="108"/>
      <c r="E178" s="109"/>
      <c r="F178" s="110"/>
      <c r="G178" s="248" t="s">
        <v>1870</v>
      </c>
      <c r="H178" s="121" t="s">
        <v>479</v>
      </c>
      <c r="I178" s="120">
        <v>100</v>
      </c>
      <c r="J178" s="87">
        <v>0</v>
      </c>
      <c r="K178" s="87">
        <f>I178+J178</f>
        <v>100</v>
      </c>
    </row>
    <row r="179" spans="1:11" x14ac:dyDescent="0.2">
      <c r="A179" s="92">
        <v>156</v>
      </c>
      <c r="B179" s="92"/>
      <c r="C179" s="130" t="s">
        <v>1088</v>
      </c>
      <c r="D179" s="108"/>
      <c r="E179" s="109"/>
      <c r="F179" s="110"/>
      <c r="G179" s="248" t="s">
        <v>1871</v>
      </c>
      <c r="H179" s="121" t="s">
        <v>480</v>
      </c>
      <c r="I179" s="120">
        <v>100</v>
      </c>
      <c r="J179" s="87">
        <v>0</v>
      </c>
      <c r="K179" s="87">
        <f>I179+J179</f>
        <v>100</v>
      </c>
    </row>
    <row r="180" spans="1:11" ht="15.75" x14ac:dyDescent="0.2">
      <c r="A180" s="92"/>
      <c r="B180" s="92" t="s">
        <v>486</v>
      </c>
      <c r="C180" s="91" t="s">
        <v>1089</v>
      </c>
      <c r="D180" s="108">
        <v>150</v>
      </c>
      <c r="E180" s="109">
        <v>0</v>
      </c>
      <c r="F180" s="110">
        <f t="shared" ref="F180:F186" si="24">D180</f>
        <v>150</v>
      </c>
      <c r="G180" s="87"/>
      <c r="H180" s="115" t="s">
        <v>1087</v>
      </c>
      <c r="I180" s="87"/>
      <c r="J180" s="87"/>
      <c r="K180" s="87"/>
    </row>
    <row r="181" spans="1:11" s="198" customFormat="1" ht="15.75" x14ac:dyDescent="0.2">
      <c r="A181" s="206"/>
      <c r="B181" s="206" t="s">
        <v>487</v>
      </c>
      <c r="C181" s="208" t="s">
        <v>1090</v>
      </c>
      <c r="D181" s="209">
        <v>150</v>
      </c>
      <c r="E181" s="210">
        <v>0</v>
      </c>
      <c r="F181" s="211">
        <f t="shared" si="24"/>
        <v>150</v>
      </c>
      <c r="G181" s="213"/>
      <c r="H181" s="212" t="s">
        <v>1088</v>
      </c>
      <c r="I181" s="213"/>
      <c r="J181" s="213"/>
      <c r="K181" s="213"/>
    </row>
    <row r="182" spans="1:11" x14ac:dyDescent="0.2">
      <c r="A182" s="92">
        <v>157</v>
      </c>
      <c r="B182" s="92" t="s">
        <v>488</v>
      </c>
      <c r="C182" s="91" t="s">
        <v>1091</v>
      </c>
      <c r="D182" s="108">
        <v>150</v>
      </c>
      <c r="E182" s="109">
        <v>0</v>
      </c>
      <c r="F182" s="110">
        <f t="shared" si="24"/>
        <v>150</v>
      </c>
      <c r="G182" s="92" t="s">
        <v>486</v>
      </c>
      <c r="H182" s="91" t="s">
        <v>1089</v>
      </c>
      <c r="I182" s="87">
        <v>180</v>
      </c>
      <c r="J182" s="87">
        <v>0</v>
      </c>
      <c r="K182" s="87">
        <f t="shared" ref="K182:K188" si="25">I182+J182</f>
        <v>180</v>
      </c>
    </row>
    <row r="183" spans="1:11" x14ac:dyDescent="0.2">
      <c r="A183" s="92">
        <f>A182+1</f>
        <v>158</v>
      </c>
      <c r="B183" s="92" t="s">
        <v>489</v>
      </c>
      <c r="C183" s="91" t="s">
        <v>491</v>
      </c>
      <c r="D183" s="108">
        <v>50</v>
      </c>
      <c r="E183" s="109">
        <v>0</v>
      </c>
      <c r="F183" s="110">
        <f t="shared" si="24"/>
        <v>50</v>
      </c>
      <c r="G183" s="92" t="s">
        <v>763</v>
      </c>
      <c r="H183" s="91" t="s">
        <v>1090</v>
      </c>
      <c r="I183" s="87">
        <v>180</v>
      </c>
      <c r="J183" s="87">
        <v>0</v>
      </c>
      <c r="K183" s="87">
        <f t="shared" si="25"/>
        <v>180</v>
      </c>
    </row>
    <row r="184" spans="1:11" x14ac:dyDescent="0.2">
      <c r="A184" s="92">
        <f>A183+1</f>
        <v>159</v>
      </c>
      <c r="B184" s="92" t="s">
        <v>492</v>
      </c>
      <c r="C184" s="91" t="s">
        <v>490</v>
      </c>
      <c r="D184" s="108">
        <v>50</v>
      </c>
      <c r="E184" s="109">
        <v>0</v>
      </c>
      <c r="F184" s="110">
        <f t="shared" si="24"/>
        <v>50</v>
      </c>
      <c r="G184" s="92" t="s">
        <v>764</v>
      </c>
      <c r="H184" s="91" t="s">
        <v>1091</v>
      </c>
      <c r="I184" s="87">
        <v>140</v>
      </c>
      <c r="J184" s="87">
        <v>0</v>
      </c>
      <c r="K184" s="87">
        <f t="shared" si="25"/>
        <v>140</v>
      </c>
    </row>
    <row r="185" spans="1:11" x14ac:dyDescent="0.2">
      <c r="A185" s="92">
        <f>A184+1</f>
        <v>160</v>
      </c>
      <c r="B185" s="92" t="s">
        <v>494</v>
      </c>
      <c r="C185" s="91" t="s">
        <v>1093</v>
      </c>
      <c r="D185" s="108">
        <v>100</v>
      </c>
      <c r="E185" s="109">
        <v>0</v>
      </c>
      <c r="F185" s="110">
        <f t="shared" si="24"/>
        <v>100</v>
      </c>
      <c r="G185" s="92" t="s">
        <v>489</v>
      </c>
      <c r="H185" s="91" t="s">
        <v>491</v>
      </c>
      <c r="I185" s="87">
        <v>100</v>
      </c>
      <c r="J185" s="87">
        <v>0</v>
      </c>
      <c r="K185" s="87">
        <f t="shared" si="25"/>
        <v>100</v>
      </c>
    </row>
    <row r="186" spans="1:11" x14ac:dyDescent="0.2">
      <c r="A186" s="92">
        <f>A185+1</f>
        <v>161</v>
      </c>
      <c r="B186" s="92" t="s">
        <v>874</v>
      </c>
      <c r="C186" s="91" t="s">
        <v>875</v>
      </c>
      <c r="D186" s="108">
        <v>100</v>
      </c>
      <c r="E186" s="109">
        <v>0</v>
      </c>
      <c r="F186" s="110">
        <f t="shared" si="24"/>
        <v>100</v>
      </c>
      <c r="G186" s="92" t="s">
        <v>492</v>
      </c>
      <c r="H186" s="91" t="s">
        <v>490</v>
      </c>
      <c r="I186" s="87">
        <v>100</v>
      </c>
      <c r="J186" s="87">
        <v>0</v>
      </c>
      <c r="K186" s="87">
        <f t="shared" si="25"/>
        <v>100</v>
      </c>
    </row>
    <row r="187" spans="1:11" x14ac:dyDescent="0.2">
      <c r="A187" s="92">
        <v>162</v>
      </c>
      <c r="B187" s="92"/>
      <c r="C187" s="114" t="s">
        <v>1094</v>
      </c>
      <c r="D187" s="108"/>
      <c r="E187" s="109"/>
      <c r="F187" s="110"/>
      <c r="G187" s="92" t="s">
        <v>765</v>
      </c>
      <c r="H187" s="91" t="s">
        <v>1093</v>
      </c>
      <c r="I187" s="87">
        <v>100</v>
      </c>
      <c r="J187" s="87">
        <v>0</v>
      </c>
      <c r="K187" s="87">
        <f t="shared" si="25"/>
        <v>100</v>
      </c>
    </row>
    <row r="188" spans="1:11" ht="14.25" customHeight="1" x14ac:dyDescent="0.2">
      <c r="A188" s="92">
        <v>163</v>
      </c>
      <c r="B188" s="92" t="s">
        <v>495</v>
      </c>
      <c r="C188" s="91" t="s">
        <v>1095</v>
      </c>
      <c r="D188" s="108">
        <v>200</v>
      </c>
      <c r="E188" s="109">
        <v>0</v>
      </c>
      <c r="F188" s="110">
        <f>D188</f>
        <v>200</v>
      </c>
      <c r="G188" s="92" t="s">
        <v>874</v>
      </c>
      <c r="H188" s="91" t="s">
        <v>875</v>
      </c>
      <c r="I188" s="87">
        <v>120</v>
      </c>
      <c r="J188" s="87">
        <v>0</v>
      </c>
      <c r="K188" s="87">
        <f t="shared" si="25"/>
        <v>120</v>
      </c>
    </row>
    <row r="189" spans="1:11" s="198" customFormat="1" ht="17.25" customHeight="1" x14ac:dyDescent="0.2">
      <c r="A189" s="206"/>
      <c r="B189" s="206" t="s">
        <v>876</v>
      </c>
      <c r="C189" s="208" t="s">
        <v>877</v>
      </c>
      <c r="D189" s="209">
        <v>100</v>
      </c>
      <c r="E189" s="210">
        <v>0</v>
      </c>
      <c r="F189" s="211">
        <f>D189</f>
        <v>100</v>
      </c>
      <c r="G189" s="213"/>
      <c r="H189" s="212" t="s">
        <v>1094</v>
      </c>
      <c r="I189" s="213"/>
      <c r="J189" s="213"/>
      <c r="K189" s="213"/>
    </row>
    <row r="190" spans="1:11" x14ac:dyDescent="0.2">
      <c r="A190" s="92">
        <v>164</v>
      </c>
      <c r="B190" s="92"/>
      <c r="C190" s="130" t="s">
        <v>1098</v>
      </c>
      <c r="D190" s="108"/>
      <c r="E190" s="109"/>
      <c r="F190" s="110"/>
      <c r="G190" s="92" t="s">
        <v>767</v>
      </c>
      <c r="H190" s="91" t="s">
        <v>766</v>
      </c>
      <c r="I190" s="87">
        <v>250</v>
      </c>
      <c r="J190" s="87">
        <v>0</v>
      </c>
      <c r="K190" s="87">
        <f>I190+J190</f>
        <v>250</v>
      </c>
    </row>
    <row r="191" spans="1:11" ht="18.75" customHeight="1" x14ac:dyDescent="0.2">
      <c r="A191" s="92">
        <v>165</v>
      </c>
      <c r="B191" s="89" t="s">
        <v>498</v>
      </c>
      <c r="C191" s="91" t="s">
        <v>1709</v>
      </c>
      <c r="D191" s="108">
        <v>400</v>
      </c>
      <c r="E191" s="109">
        <v>0</v>
      </c>
      <c r="F191" s="110">
        <f>D191</f>
        <v>400</v>
      </c>
      <c r="G191" s="92" t="s">
        <v>876</v>
      </c>
      <c r="H191" s="91" t="s">
        <v>877</v>
      </c>
      <c r="I191" s="87">
        <v>110</v>
      </c>
      <c r="J191" s="87">
        <v>0</v>
      </c>
      <c r="K191" s="87">
        <f>I191+J191</f>
        <v>110</v>
      </c>
    </row>
    <row r="192" spans="1:11" s="198" customFormat="1" ht="15.75" x14ac:dyDescent="0.2">
      <c r="A192" s="206"/>
      <c r="B192" s="207" t="s">
        <v>499</v>
      </c>
      <c r="C192" s="208" t="s">
        <v>1710</v>
      </c>
      <c r="D192" s="209">
        <v>100</v>
      </c>
      <c r="E192" s="210">
        <v>0</v>
      </c>
      <c r="F192" s="211">
        <f>D192</f>
        <v>100</v>
      </c>
      <c r="G192" s="213"/>
      <c r="H192" s="212" t="s">
        <v>1098</v>
      </c>
      <c r="I192" s="213"/>
      <c r="J192" s="213"/>
      <c r="K192" s="213"/>
    </row>
    <row r="193" spans="1:11" x14ac:dyDescent="0.2">
      <c r="A193" s="92">
        <v>166</v>
      </c>
      <c r="B193" s="92"/>
      <c r="C193" s="114" t="s">
        <v>1711</v>
      </c>
      <c r="D193" s="108"/>
      <c r="E193" s="109"/>
      <c r="F193" s="110"/>
      <c r="G193" s="92" t="s">
        <v>768</v>
      </c>
      <c r="H193" s="91" t="s">
        <v>1709</v>
      </c>
      <c r="I193" s="87">
        <v>500</v>
      </c>
      <c r="J193" s="87">
        <v>0</v>
      </c>
      <c r="K193" s="87">
        <f>I193+J193</f>
        <v>500</v>
      </c>
    </row>
    <row r="194" spans="1:11" ht="14.45" customHeight="1" x14ac:dyDescent="0.2">
      <c r="A194" s="92">
        <v>167</v>
      </c>
      <c r="B194" s="89"/>
      <c r="C194" s="91"/>
      <c r="D194" s="108"/>
      <c r="E194" s="109"/>
      <c r="F194" s="109"/>
      <c r="G194" s="144" t="s">
        <v>1110</v>
      </c>
      <c r="H194" s="91" t="s">
        <v>1740</v>
      </c>
      <c r="I194" s="87">
        <v>350</v>
      </c>
      <c r="J194" s="87">
        <v>0</v>
      </c>
      <c r="K194" s="87">
        <f>I194+J194</f>
        <v>350</v>
      </c>
    </row>
    <row r="195" spans="1:11" x14ac:dyDescent="0.2">
      <c r="A195" s="92">
        <v>168</v>
      </c>
      <c r="B195" s="89" t="s">
        <v>1681</v>
      </c>
      <c r="C195" s="91" t="s">
        <v>1742</v>
      </c>
      <c r="D195" s="108">
        <v>1100</v>
      </c>
      <c r="E195" s="109">
        <v>0</v>
      </c>
      <c r="F195" s="110">
        <f>D195</f>
        <v>1100</v>
      </c>
      <c r="G195" s="144" t="s">
        <v>783</v>
      </c>
      <c r="H195" s="91" t="s">
        <v>784</v>
      </c>
      <c r="I195" s="87">
        <v>170</v>
      </c>
      <c r="J195" s="87">
        <v>0</v>
      </c>
      <c r="K195" s="87">
        <f>I195+J195</f>
        <v>170</v>
      </c>
    </row>
    <row r="196" spans="1:11" x14ac:dyDescent="0.2">
      <c r="A196" s="92">
        <v>169</v>
      </c>
      <c r="B196" s="89" t="s">
        <v>500</v>
      </c>
      <c r="C196" s="91" t="s">
        <v>1712</v>
      </c>
      <c r="D196" s="108">
        <v>50</v>
      </c>
      <c r="E196" s="109">
        <v>0</v>
      </c>
      <c r="F196" s="110">
        <f t="shared" ref="F196:F206" si="26">D196</f>
        <v>50</v>
      </c>
      <c r="G196" s="92" t="s">
        <v>769</v>
      </c>
      <c r="H196" s="91" t="s">
        <v>1710</v>
      </c>
      <c r="I196" s="87">
        <v>100</v>
      </c>
      <c r="J196" s="87">
        <v>0</v>
      </c>
      <c r="K196" s="87">
        <f>I196+J196</f>
        <v>100</v>
      </c>
    </row>
    <row r="197" spans="1:11" s="198" customFormat="1" ht="15.75" x14ac:dyDescent="0.2">
      <c r="A197" s="206"/>
      <c r="B197" s="207" t="s">
        <v>49</v>
      </c>
      <c r="C197" s="208" t="s">
        <v>1713</v>
      </c>
      <c r="D197" s="209">
        <v>50</v>
      </c>
      <c r="E197" s="210">
        <v>0</v>
      </c>
      <c r="F197" s="211">
        <f t="shared" si="26"/>
        <v>50</v>
      </c>
      <c r="G197" s="213"/>
      <c r="H197" s="212" t="s">
        <v>1711</v>
      </c>
      <c r="I197" s="213"/>
      <c r="J197" s="213"/>
      <c r="K197" s="213"/>
    </row>
    <row r="198" spans="1:11" x14ac:dyDescent="0.2">
      <c r="A198" s="92">
        <v>170</v>
      </c>
      <c r="B198" s="89" t="s">
        <v>53</v>
      </c>
      <c r="C198" s="91" t="s">
        <v>927</v>
      </c>
      <c r="D198" s="108">
        <v>100</v>
      </c>
      <c r="E198" s="109">
        <v>0</v>
      </c>
      <c r="F198" s="110">
        <f>D198</f>
        <v>100</v>
      </c>
      <c r="G198" s="89" t="s">
        <v>50</v>
      </c>
      <c r="H198" s="91" t="s">
        <v>1714</v>
      </c>
      <c r="I198" s="87">
        <v>260</v>
      </c>
      <c r="J198" s="87">
        <v>0</v>
      </c>
      <c r="K198" s="87">
        <f>I198+J198</f>
        <v>260</v>
      </c>
    </row>
    <row r="199" spans="1:11" x14ac:dyDescent="0.2">
      <c r="A199" s="92">
        <v>171</v>
      </c>
      <c r="B199" s="89" t="s">
        <v>50</v>
      </c>
      <c r="C199" s="91" t="s">
        <v>1714</v>
      </c>
      <c r="D199" s="108">
        <v>250</v>
      </c>
      <c r="E199" s="109">
        <v>0</v>
      </c>
      <c r="F199" s="110">
        <f t="shared" si="26"/>
        <v>250</v>
      </c>
      <c r="G199" s="92" t="s">
        <v>770</v>
      </c>
      <c r="H199" s="91" t="s">
        <v>1712</v>
      </c>
      <c r="I199" s="87">
        <v>100</v>
      </c>
      <c r="J199" s="87">
        <v>0</v>
      </c>
      <c r="K199" s="87">
        <f t="shared" ref="K199:K208" si="27">I199+J199</f>
        <v>100</v>
      </c>
    </row>
    <row r="200" spans="1:11" x14ac:dyDescent="0.2">
      <c r="A200" s="92">
        <f t="shared" ref="A200:A208" si="28">A199+1</f>
        <v>172</v>
      </c>
      <c r="B200" s="89" t="s">
        <v>48</v>
      </c>
      <c r="C200" s="91" t="s">
        <v>926</v>
      </c>
      <c r="D200" s="108">
        <v>100</v>
      </c>
      <c r="E200" s="109">
        <v>0</v>
      </c>
      <c r="F200" s="110">
        <f t="shared" si="26"/>
        <v>100</v>
      </c>
      <c r="G200" s="92" t="s">
        <v>1309</v>
      </c>
      <c r="H200" s="91" t="s">
        <v>1713</v>
      </c>
      <c r="I200" s="87">
        <v>110</v>
      </c>
      <c r="J200" s="87">
        <v>0</v>
      </c>
      <c r="K200" s="87">
        <f t="shared" si="27"/>
        <v>110</v>
      </c>
    </row>
    <row r="201" spans="1:11" x14ac:dyDescent="0.2">
      <c r="A201" s="92">
        <f t="shared" si="28"/>
        <v>173</v>
      </c>
      <c r="B201" s="89" t="s">
        <v>54</v>
      </c>
      <c r="C201" s="91" t="s">
        <v>928</v>
      </c>
      <c r="D201" s="108">
        <v>100</v>
      </c>
      <c r="E201" s="109">
        <v>0</v>
      </c>
      <c r="F201" s="110">
        <f t="shared" si="26"/>
        <v>100</v>
      </c>
      <c r="G201" s="92" t="s">
        <v>1310</v>
      </c>
      <c r="H201" s="91" t="s">
        <v>926</v>
      </c>
      <c r="I201" s="87">
        <v>130</v>
      </c>
      <c r="J201" s="87">
        <v>0</v>
      </c>
      <c r="K201" s="87">
        <f t="shared" si="27"/>
        <v>130</v>
      </c>
    </row>
    <row r="202" spans="1:11" x14ac:dyDescent="0.2">
      <c r="A202" s="92">
        <f t="shared" si="28"/>
        <v>174</v>
      </c>
      <c r="B202" s="89" t="s">
        <v>56</v>
      </c>
      <c r="C202" s="91" t="s">
        <v>684</v>
      </c>
      <c r="D202" s="108">
        <v>100</v>
      </c>
      <c r="E202" s="109">
        <v>0</v>
      </c>
      <c r="F202" s="109">
        <f t="shared" si="26"/>
        <v>100</v>
      </c>
      <c r="G202" s="92" t="s">
        <v>1311</v>
      </c>
      <c r="H202" s="91" t="s">
        <v>927</v>
      </c>
      <c r="I202" s="87">
        <v>120</v>
      </c>
      <c r="J202" s="87">
        <v>0</v>
      </c>
      <c r="K202" s="87">
        <f t="shared" si="27"/>
        <v>120</v>
      </c>
    </row>
    <row r="203" spans="1:11" x14ac:dyDescent="0.2">
      <c r="A203" s="92">
        <f t="shared" si="28"/>
        <v>175</v>
      </c>
      <c r="B203" s="89" t="s">
        <v>52</v>
      </c>
      <c r="C203" s="91" t="s">
        <v>685</v>
      </c>
      <c r="D203" s="108">
        <v>150</v>
      </c>
      <c r="E203" s="109">
        <v>0</v>
      </c>
      <c r="F203" s="109">
        <f t="shared" si="26"/>
        <v>150</v>
      </c>
      <c r="G203" s="92" t="s">
        <v>1312</v>
      </c>
      <c r="H203" s="91" t="s">
        <v>928</v>
      </c>
      <c r="I203" s="87">
        <v>160</v>
      </c>
      <c r="J203" s="87">
        <v>0</v>
      </c>
      <c r="K203" s="87">
        <f t="shared" si="27"/>
        <v>160</v>
      </c>
    </row>
    <row r="204" spans="1:11" x14ac:dyDescent="0.2">
      <c r="A204" s="92">
        <f t="shared" si="28"/>
        <v>176</v>
      </c>
      <c r="B204" s="89" t="s">
        <v>976</v>
      </c>
      <c r="C204" s="91" t="s">
        <v>977</v>
      </c>
      <c r="D204" s="108">
        <v>250</v>
      </c>
      <c r="E204" s="109">
        <v>0</v>
      </c>
      <c r="F204" s="109">
        <f t="shared" si="26"/>
        <v>250</v>
      </c>
      <c r="G204" s="89" t="s">
        <v>56</v>
      </c>
      <c r="H204" s="91" t="s">
        <v>684</v>
      </c>
      <c r="I204" s="87">
        <v>130</v>
      </c>
      <c r="J204" s="87">
        <v>0</v>
      </c>
      <c r="K204" s="87">
        <f t="shared" si="27"/>
        <v>130</v>
      </c>
    </row>
    <row r="205" spans="1:11" x14ac:dyDescent="0.2">
      <c r="A205" s="92">
        <f t="shared" si="28"/>
        <v>177</v>
      </c>
      <c r="B205" s="89"/>
      <c r="C205" s="91"/>
      <c r="D205" s="108"/>
      <c r="E205" s="109"/>
      <c r="F205" s="109"/>
      <c r="G205" s="92" t="s">
        <v>771</v>
      </c>
      <c r="H205" s="91" t="s">
        <v>685</v>
      </c>
      <c r="I205" s="87">
        <v>200</v>
      </c>
      <c r="J205" s="87">
        <v>0</v>
      </c>
      <c r="K205" s="87">
        <f t="shared" si="27"/>
        <v>200</v>
      </c>
    </row>
    <row r="206" spans="1:11" x14ac:dyDescent="0.2">
      <c r="A206" s="92">
        <f t="shared" si="28"/>
        <v>178</v>
      </c>
      <c r="B206" s="89" t="s">
        <v>59</v>
      </c>
      <c r="C206" s="91" t="s">
        <v>692</v>
      </c>
      <c r="D206" s="108">
        <v>200</v>
      </c>
      <c r="E206" s="109">
        <v>0</v>
      </c>
      <c r="F206" s="109">
        <f t="shared" si="26"/>
        <v>200</v>
      </c>
      <c r="G206" s="112" t="s">
        <v>772</v>
      </c>
      <c r="H206" s="91" t="s">
        <v>977</v>
      </c>
      <c r="I206" s="87">
        <v>330</v>
      </c>
      <c r="J206" s="87">
        <v>0</v>
      </c>
      <c r="K206" s="87">
        <f t="shared" si="27"/>
        <v>330</v>
      </c>
    </row>
    <row r="207" spans="1:11" x14ac:dyDescent="0.2">
      <c r="A207" s="92">
        <f t="shared" si="28"/>
        <v>179</v>
      </c>
      <c r="B207" s="92"/>
      <c r="C207" s="114" t="s">
        <v>526</v>
      </c>
      <c r="D207" s="108"/>
      <c r="E207" s="109"/>
      <c r="F207" s="109"/>
      <c r="G207" s="89" t="s">
        <v>59</v>
      </c>
      <c r="H207" s="91" t="s">
        <v>692</v>
      </c>
      <c r="I207" s="87">
        <v>200</v>
      </c>
      <c r="J207" s="87">
        <v>0</v>
      </c>
      <c r="K207" s="87">
        <f t="shared" si="27"/>
        <v>200</v>
      </c>
    </row>
    <row r="208" spans="1:11" x14ac:dyDescent="0.2">
      <c r="A208" s="92">
        <f t="shared" si="28"/>
        <v>180</v>
      </c>
      <c r="B208" s="89" t="s">
        <v>61</v>
      </c>
      <c r="C208" s="91" t="s">
        <v>527</v>
      </c>
      <c r="D208" s="108">
        <v>100</v>
      </c>
      <c r="E208" s="109">
        <v>0</v>
      </c>
      <c r="F208" s="109">
        <f t="shared" ref="F208:F228" si="29">D208</f>
        <v>100</v>
      </c>
      <c r="G208" s="89" t="s">
        <v>774</v>
      </c>
      <c r="H208" s="91" t="s">
        <v>693</v>
      </c>
      <c r="I208" s="87">
        <v>100</v>
      </c>
      <c r="J208" s="87">
        <v>0</v>
      </c>
      <c r="K208" s="87">
        <f t="shared" si="27"/>
        <v>100</v>
      </c>
    </row>
    <row r="209" spans="1:11" s="198" customFormat="1" ht="15.75" x14ac:dyDescent="0.2">
      <c r="A209" s="206"/>
      <c r="B209" s="207" t="s">
        <v>62</v>
      </c>
      <c r="C209" s="208" t="s">
        <v>528</v>
      </c>
      <c r="D209" s="209">
        <v>100</v>
      </c>
      <c r="E209" s="210">
        <v>0</v>
      </c>
      <c r="F209" s="211">
        <f t="shared" si="29"/>
        <v>100</v>
      </c>
      <c r="G209" s="213"/>
      <c r="H209" s="212" t="s">
        <v>526</v>
      </c>
      <c r="I209" s="213"/>
      <c r="J209" s="213"/>
      <c r="K209" s="213"/>
    </row>
    <row r="210" spans="1:11" x14ac:dyDescent="0.2">
      <c r="A210" s="92">
        <v>181</v>
      </c>
      <c r="B210" s="89" t="s">
        <v>63</v>
      </c>
      <c r="C210" s="91" t="s">
        <v>529</v>
      </c>
      <c r="D210" s="108">
        <v>100</v>
      </c>
      <c r="E210" s="109">
        <v>0</v>
      </c>
      <c r="F210" s="110">
        <f t="shared" si="29"/>
        <v>100</v>
      </c>
      <c r="G210" s="89" t="s">
        <v>61</v>
      </c>
      <c r="H210" s="91" t="s">
        <v>527</v>
      </c>
      <c r="I210" s="87">
        <v>100</v>
      </c>
      <c r="J210" s="87">
        <v>0</v>
      </c>
      <c r="K210" s="87">
        <f t="shared" ref="K210:K231" si="30">I210+J210</f>
        <v>100</v>
      </c>
    </row>
    <row r="211" spans="1:11" x14ac:dyDescent="0.2">
      <c r="A211" s="92">
        <v>182</v>
      </c>
      <c r="B211" s="89" t="s">
        <v>70</v>
      </c>
      <c r="C211" s="91" t="s">
        <v>1648</v>
      </c>
      <c r="D211" s="108">
        <v>100</v>
      </c>
      <c r="E211" s="109">
        <v>0</v>
      </c>
      <c r="F211" s="110">
        <f t="shared" si="29"/>
        <v>100</v>
      </c>
      <c r="G211" s="89" t="s">
        <v>1646</v>
      </c>
      <c r="H211" s="91" t="s">
        <v>538</v>
      </c>
      <c r="I211" s="87">
        <v>170</v>
      </c>
      <c r="J211" s="87">
        <v>0</v>
      </c>
      <c r="K211" s="87">
        <f t="shared" si="30"/>
        <v>170</v>
      </c>
    </row>
    <row r="212" spans="1:11" x14ac:dyDescent="0.2">
      <c r="A212" s="92">
        <v>183</v>
      </c>
      <c r="B212" s="89" t="s">
        <v>1644</v>
      </c>
      <c r="C212" s="91" t="s">
        <v>536</v>
      </c>
      <c r="D212" s="108">
        <v>100</v>
      </c>
      <c r="E212" s="109">
        <v>0</v>
      </c>
      <c r="F212" s="110">
        <f t="shared" si="29"/>
        <v>100</v>
      </c>
      <c r="G212" s="89" t="s">
        <v>67</v>
      </c>
      <c r="H212" s="91" t="s">
        <v>534</v>
      </c>
      <c r="I212" s="87">
        <v>160</v>
      </c>
      <c r="J212" s="87">
        <v>0</v>
      </c>
      <c r="K212" s="87">
        <f t="shared" si="30"/>
        <v>160</v>
      </c>
    </row>
    <row r="213" spans="1:11" x14ac:dyDescent="0.2">
      <c r="A213" s="92">
        <v>184</v>
      </c>
      <c r="B213" s="89" t="s">
        <v>68</v>
      </c>
      <c r="C213" s="91" t="s">
        <v>535</v>
      </c>
      <c r="D213" s="108">
        <v>150</v>
      </c>
      <c r="E213" s="109">
        <v>0</v>
      </c>
      <c r="F213" s="110">
        <f t="shared" si="29"/>
        <v>150</v>
      </c>
      <c r="G213" s="89" t="s">
        <v>775</v>
      </c>
      <c r="H213" s="91" t="s">
        <v>533</v>
      </c>
      <c r="I213" s="87">
        <v>160</v>
      </c>
      <c r="J213" s="87">
        <v>0</v>
      </c>
      <c r="K213" s="87">
        <f t="shared" si="30"/>
        <v>160</v>
      </c>
    </row>
    <row r="214" spans="1:11" x14ac:dyDescent="0.2">
      <c r="A214" s="92">
        <v>185</v>
      </c>
      <c r="B214" s="89" t="s">
        <v>67</v>
      </c>
      <c r="C214" s="91" t="s">
        <v>534</v>
      </c>
      <c r="D214" s="108">
        <v>150</v>
      </c>
      <c r="E214" s="109">
        <v>0</v>
      </c>
      <c r="F214" s="110">
        <f t="shared" si="29"/>
        <v>150</v>
      </c>
      <c r="G214" s="89" t="s">
        <v>64</v>
      </c>
      <c r="H214" s="91" t="s">
        <v>532</v>
      </c>
      <c r="I214" s="87">
        <v>110</v>
      </c>
      <c r="J214" s="87">
        <v>0</v>
      </c>
      <c r="K214" s="87">
        <f t="shared" si="30"/>
        <v>110</v>
      </c>
    </row>
    <row r="215" spans="1:11" x14ac:dyDescent="0.2">
      <c r="A215" s="92">
        <v>186</v>
      </c>
      <c r="B215" s="89" t="s">
        <v>1643</v>
      </c>
      <c r="C215" s="91" t="s">
        <v>541</v>
      </c>
      <c r="D215" s="108">
        <v>200</v>
      </c>
      <c r="E215" s="109">
        <v>0</v>
      </c>
      <c r="F215" s="110">
        <f t="shared" si="29"/>
        <v>200</v>
      </c>
      <c r="G215" s="89" t="s">
        <v>73</v>
      </c>
      <c r="H215" s="91" t="s">
        <v>1273</v>
      </c>
      <c r="I215" s="87">
        <v>140</v>
      </c>
      <c r="J215" s="87">
        <v>0</v>
      </c>
      <c r="K215" s="87">
        <f t="shared" si="30"/>
        <v>140</v>
      </c>
    </row>
    <row r="216" spans="1:11" x14ac:dyDescent="0.2">
      <c r="A216" s="92">
        <f>A215+1</f>
        <v>187</v>
      </c>
      <c r="B216" s="89" t="s">
        <v>65</v>
      </c>
      <c r="C216" s="91" t="s">
        <v>542</v>
      </c>
      <c r="D216" s="108">
        <v>100</v>
      </c>
      <c r="E216" s="109">
        <v>0</v>
      </c>
      <c r="F216" s="110">
        <f t="shared" si="29"/>
        <v>100</v>
      </c>
      <c r="G216" s="89" t="s">
        <v>74</v>
      </c>
      <c r="H216" s="91" t="s">
        <v>1274</v>
      </c>
      <c r="I216" s="87">
        <v>140</v>
      </c>
      <c r="J216" s="87">
        <v>0</v>
      </c>
      <c r="K216" s="87">
        <f t="shared" si="30"/>
        <v>140</v>
      </c>
    </row>
    <row r="217" spans="1:11" x14ac:dyDescent="0.2">
      <c r="A217" s="92">
        <v>188</v>
      </c>
      <c r="B217" s="89" t="s">
        <v>1646</v>
      </c>
      <c r="C217" s="91" t="s">
        <v>538</v>
      </c>
      <c r="D217" s="108">
        <v>150</v>
      </c>
      <c r="E217" s="109">
        <v>0</v>
      </c>
      <c r="F217" s="110">
        <f t="shared" si="29"/>
        <v>150</v>
      </c>
      <c r="G217" s="89" t="s">
        <v>1644</v>
      </c>
      <c r="H217" s="91" t="s">
        <v>536</v>
      </c>
      <c r="I217" s="87">
        <v>130</v>
      </c>
      <c r="J217" s="87">
        <v>0</v>
      </c>
      <c r="K217" s="87">
        <f t="shared" si="30"/>
        <v>130</v>
      </c>
    </row>
    <row r="218" spans="1:11" x14ac:dyDescent="0.2">
      <c r="A218" s="92">
        <v>189</v>
      </c>
      <c r="B218" s="89" t="s">
        <v>64</v>
      </c>
      <c r="C218" s="91" t="s">
        <v>532</v>
      </c>
      <c r="D218" s="108">
        <v>100</v>
      </c>
      <c r="E218" s="109">
        <v>0</v>
      </c>
      <c r="F218" s="110">
        <f t="shared" si="29"/>
        <v>100</v>
      </c>
      <c r="G218" s="89" t="s">
        <v>62</v>
      </c>
      <c r="H218" s="91" t="s">
        <v>528</v>
      </c>
      <c r="I218" s="87">
        <v>140</v>
      </c>
      <c r="J218" s="87">
        <v>0</v>
      </c>
      <c r="K218" s="87">
        <f t="shared" si="30"/>
        <v>140</v>
      </c>
    </row>
    <row r="219" spans="1:11" x14ac:dyDescent="0.2">
      <c r="A219" s="92">
        <f t="shared" ref="A219:A228" si="31">A218+1</f>
        <v>190</v>
      </c>
      <c r="B219" s="89" t="s">
        <v>66</v>
      </c>
      <c r="C219" s="91" t="s">
        <v>533</v>
      </c>
      <c r="D219" s="108">
        <v>100</v>
      </c>
      <c r="E219" s="109">
        <v>0</v>
      </c>
      <c r="F219" s="110">
        <f t="shared" si="29"/>
        <v>100</v>
      </c>
      <c r="G219" s="253" t="s">
        <v>1107</v>
      </c>
      <c r="H219" s="91" t="s">
        <v>529</v>
      </c>
      <c r="I219" s="87">
        <v>120</v>
      </c>
      <c r="J219" s="87">
        <v>0</v>
      </c>
      <c r="K219" s="87">
        <f t="shared" si="30"/>
        <v>120</v>
      </c>
    </row>
    <row r="220" spans="1:11" x14ac:dyDescent="0.2">
      <c r="A220" s="92">
        <v>191</v>
      </c>
      <c r="B220" s="89" t="s">
        <v>1645</v>
      </c>
      <c r="C220" s="91" t="s">
        <v>537</v>
      </c>
      <c r="D220" s="108">
        <v>200</v>
      </c>
      <c r="E220" s="109">
        <v>0</v>
      </c>
      <c r="F220" s="110">
        <f t="shared" si="29"/>
        <v>200</v>
      </c>
      <c r="G220" s="89" t="s">
        <v>776</v>
      </c>
      <c r="H220" s="91" t="s">
        <v>535</v>
      </c>
      <c r="I220" s="87">
        <v>170</v>
      </c>
      <c r="J220" s="87">
        <v>0</v>
      </c>
      <c r="K220" s="87">
        <f t="shared" si="30"/>
        <v>170</v>
      </c>
    </row>
    <row r="221" spans="1:11" x14ac:dyDescent="0.2">
      <c r="A221" s="92">
        <v>192</v>
      </c>
      <c r="B221" s="89" t="s">
        <v>879</v>
      </c>
      <c r="C221" s="91" t="s">
        <v>878</v>
      </c>
      <c r="D221" s="108">
        <v>150</v>
      </c>
      <c r="E221" s="109">
        <v>0</v>
      </c>
      <c r="F221" s="110">
        <f t="shared" si="29"/>
        <v>150</v>
      </c>
      <c r="G221" s="89" t="s">
        <v>1645</v>
      </c>
      <c r="H221" s="91" t="s">
        <v>777</v>
      </c>
      <c r="I221" s="87">
        <v>280</v>
      </c>
      <c r="J221" s="87">
        <v>0</v>
      </c>
      <c r="K221" s="87">
        <f t="shared" si="30"/>
        <v>280</v>
      </c>
    </row>
    <row r="222" spans="1:11" x14ac:dyDescent="0.2">
      <c r="A222" s="92">
        <v>193</v>
      </c>
      <c r="B222" s="89" t="s">
        <v>71</v>
      </c>
      <c r="C222" s="91" t="s">
        <v>540</v>
      </c>
      <c r="D222" s="108">
        <v>100</v>
      </c>
      <c r="E222" s="109">
        <v>0</v>
      </c>
      <c r="F222" s="110">
        <f t="shared" si="29"/>
        <v>100</v>
      </c>
      <c r="G222" s="89" t="s">
        <v>779</v>
      </c>
      <c r="H222" s="91" t="s">
        <v>778</v>
      </c>
      <c r="I222" s="87">
        <v>200</v>
      </c>
      <c r="J222" s="87">
        <v>0</v>
      </c>
      <c r="K222" s="87">
        <f t="shared" si="30"/>
        <v>200</v>
      </c>
    </row>
    <row r="223" spans="1:11" x14ac:dyDescent="0.2">
      <c r="A223" s="92">
        <v>194</v>
      </c>
      <c r="B223" s="89" t="s">
        <v>74</v>
      </c>
      <c r="C223" s="91" t="s">
        <v>1371</v>
      </c>
      <c r="D223" s="108">
        <v>100</v>
      </c>
      <c r="E223" s="109">
        <v>0</v>
      </c>
      <c r="F223" s="110">
        <f t="shared" si="29"/>
        <v>100</v>
      </c>
      <c r="G223" s="89" t="s">
        <v>71</v>
      </c>
      <c r="H223" s="91" t="s">
        <v>540</v>
      </c>
      <c r="I223" s="87">
        <v>130</v>
      </c>
      <c r="J223" s="87">
        <v>0</v>
      </c>
      <c r="K223" s="87">
        <f t="shared" si="30"/>
        <v>130</v>
      </c>
    </row>
    <row r="224" spans="1:11" x14ac:dyDescent="0.2">
      <c r="A224" s="92">
        <v>195</v>
      </c>
      <c r="B224" s="89" t="s">
        <v>1642</v>
      </c>
      <c r="C224" s="91" t="s">
        <v>1812</v>
      </c>
      <c r="D224" s="108">
        <v>150</v>
      </c>
      <c r="E224" s="109">
        <v>0</v>
      </c>
      <c r="F224" s="110">
        <f t="shared" si="29"/>
        <v>150</v>
      </c>
      <c r="G224" s="89" t="s">
        <v>1643</v>
      </c>
      <c r="H224" s="91" t="s">
        <v>541</v>
      </c>
      <c r="I224" s="87">
        <v>250</v>
      </c>
      <c r="J224" s="87">
        <v>0</v>
      </c>
      <c r="K224" s="87">
        <f t="shared" si="30"/>
        <v>250</v>
      </c>
    </row>
    <row r="225" spans="1:11" x14ac:dyDescent="0.2">
      <c r="A225" s="92">
        <f t="shared" si="31"/>
        <v>196</v>
      </c>
      <c r="B225" s="89" t="s">
        <v>1655</v>
      </c>
      <c r="C225" s="91" t="s">
        <v>1813</v>
      </c>
      <c r="D225" s="108">
        <v>100</v>
      </c>
      <c r="E225" s="109">
        <v>0</v>
      </c>
      <c r="F225" s="110">
        <f t="shared" si="29"/>
        <v>100</v>
      </c>
      <c r="G225" s="89" t="s">
        <v>65</v>
      </c>
      <c r="H225" s="91" t="s">
        <v>542</v>
      </c>
      <c r="I225" s="87">
        <v>130</v>
      </c>
      <c r="J225" s="87">
        <v>0</v>
      </c>
      <c r="K225" s="87">
        <f t="shared" si="30"/>
        <v>130</v>
      </c>
    </row>
    <row r="226" spans="1:11" x14ac:dyDescent="0.2">
      <c r="A226" s="92">
        <f t="shared" si="31"/>
        <v>197</v>
      </c>
      <c r="B226" s="89" t="s">
        <v>1656</v>
      </c>
      <c r="C226" s="91" t="s">
        <v>1814</v>
      </c>
      <c r="D226" s="108">
        <v>150</v>
      </c>
      <c r="E226" s="109">
        <v>0</v>
      </c>
      <c r="F226" s="110">
        <f t="shared" si="29"/>
        <v>150</v>
      </c>
      <c r="G226" s="89" t="s">
        <v>1642</v>
      </c>
      <c r="H226" s="91" t="s">
        <v>1812</v>
      </c>
      <c r="I226" s="87">
        <v>200</v>
      </c>
      <c r="J226" s="87">
        <v>0</v>
      </c>
      <c r="K226" s="87">
        <f t="shared" si="30"/>
        <v>200</v>
      </c>
    </row>
    <row r="227" spans="1:11" x14ac:dyDescent="0.2">
      <c r="A227" s="92">
        <f t="shared" si="31"/>
        <v>198</v>
      </c>
      <c r="B227" s="89" t="s">
        <v>880</v>
      </c>
      <c r="C227" s="91" t="s">
        <v>881</v>
      </c>
      <c r="D227" s="108">
        <v>200</v>
      </c>
      <c r="E227" s="109">
        <v>0</v>
      </c>
      <c r="F227" s="110">
        <f t="shared" si="29"/>
        <v>200</v>
      </c>
      <c r="G227" s="89" t="s">
        <v>1655</v>
      </c>
      <c r="H227" s="91" t="s">
        <v>1275</v>
      </c>
      <c r="I227" s="87">
        <v>170</v>
      </c>
      <c r="J227" s="87">
        <v>0</v>
      </c>
      <c r="K227" s="87">
        <f t="shared" si="30"/>
        <v>170</v>
      </c>
    </row>
    <row r="228" spans="1:11" x14ac:dyDescent="0.2">
      <c r="A228" s="92">
        <f t="shared" si="31"/>
        <v>199</v>
      </c>
      <c r="B228" s="89" t="s">
        <v>69</v>
      </c>
      <c r="C228" s="91" t="s">
        <v>1815</v>
      </c>
      <c r="D228" s="108">
        <v>100</v>
      </c>
      <c r="E228" s="109">
        <v>0</v>
      </c>
      <c r="F228" s="110">
        <f t="shared" si="29"/>
        <v>100</v>
      </c>
      <c r="G228" s="89" t="s">
        <v>780</v>
      </c>
      <c r="H228" s="91" t="s">
        <v>1277</v>
      </c>
      <c r="I228" s="87">
        <v>270</v>
      </c>
      <c r="J228" s="87">
        <v>0</v>
      </c>
      <c r="K228" s="87">
        <f t="shared" si="30"/>
        <v>270</v>
      </c>
    </row>
    <row r="229" spans="1:11" x14ac:dyDescent="0.2">
      <c r="A229" s="92">
        <v>200</v>
      </c>
      <c r="B229" s="95"/>
      <c r="C229" s="132" t="s">
        <v>1817</v>
      </c>
      <c r="D229" s="133"/>
      <c r="E229" s="134"/>
      <c r="F229" s="135"/>
      <c r="G229" s="89" t="s">
        <v>68</v>
      </c>
      <c r="H229" s="91" t="s">
        <v>1276</v>
      </c>
      <c r="I229" s="87">
        <v>260</v>
      </c>
      <c r="J229" s="87">
        <v>0</v>
      </c>
      <c r="K229" s="87">
        <f t="shared" si="30"/>
        <v>260</v>
      </c>
    </row>
    <row r="230" spans="1:11" x14ac:dyDescent="0.2">
      <c r="A230" s="92">
        <v>201</v>
      </c>
      <c r="B230" s="89" t="s">
        <v>73</v>
      </c>
      <c r="C230" s="91" t="s">
        <v>1370</v>
      </c>
      <c r="D230" s="108">
        <v>100</v>
      </c>
      <c r="E230" s="109">
        <v>0</v>
      </c>
      <c r="F230" s="110">
        <f>D230</f>
        <v>100</v>
      </c>
      <c r="G230" s="89" t="s">
        <v>70</v>
      </c>
      <c r="H230" s="91" t="s">
        <v>1648</v>
      </c>
      <c r="I230" s="87">
        <v>130</v>
      </c>
      <c r="J230" s="87">
        <v>0</v>
      </c>
      <c r="K230" s="87">
        <f>I230+J230</f>
        <v>130</v>
      </c>
    </row>
    <row r="231" spans="1:11" x14ac:dyDescent="0.2">
      <c r="A231" s="136">
        <v>202</v>
      </c>
      <c r="B231" s="137" t="s">
        <v>1254</v>
      </c>
      <c r="C231" s="138" t="s">
        <v>1255</v>
      </c>
      <c r="D231" s="254">
        <v>550</v>
      </c>
      <c r="E231" s="254">
        <v>0</v>
      </c>
      <c r="F231" s="255">
        <v>550</v>
      </c>
      <c r="G231" s="89" t="s">
        <v>69</v>
      </c>
      <c r="H231" s="91" t="s">
        <v>1815</v>
      </c>
      <c r="I231" s="87">
        <v>130</v>
      </c>
      <c r="J231" s="87">
        <v>0</v>
      </c>
      <c r="K231" s="87">
        <f t="shared" si="30"/>
        <v>130</v>
      </c>
    </row>
    <row r="232" spans="1:11" s="198" customFormat="1" ht="15.75" x14ac:dyDescent="0.2">
      <c r="A232" s="244"/>
      <c r="B232" s="225" t="s">
        <v>1658</v>
      </c>
      <c r="C232" s="226" t="s">
        <v>1822</v>
      </c>
      <c r="D232" s="227">
        <v>100</v>
      </c>
      <c r="E232" s="228">
        <v>0</v>
      </c>
      <c r="F232" s="229">
        <f>D232</f>
        <v>100</v>
      </c>
      <c r="G232" s="213"/>
      <c r="H232" s="230" t="s">
        <v>1817</v>
      </c>
      <c r="I232" s="213"/>
      <c r="J232" s="213"/>
      <c r="K232" s="213"/>
    </row>
    <row r="233" spans="1:11" x14ac:dyDescent="0.2">
      <c r="A233" s="136">
        <v>203</v>
      </c>
      <c r="B233" s="141" t="s">
        <v>1256</v>
      </c>
      <c r="C233" s="256" t="s">
        <v>1257</v>
      </c>
      <c r="D233" s="257">
        <v>500</v>
      </c>
      <c r="E233" s="257">
        <v>0</v>
      </c>
      <c r="F233" s="258">
        <v>500</v>
      </c>
      <c r="G233" s="89" t="s">
        <v>781</v>
      </c>
      <c r="H233" s="138" t="s">
        <v>1282</v>
      </c>
      <c r="I233" s="87">
        <v>650</v>
      </c>
      <c r="J233" s="87">
        <v>0</v>
      </c>
      <c r="K233" s="87">
        <f>I233+J233</f>
        <v>650</v>
      </c>
    </row>
    <row r="234" spans="1:11" x14ac:dyDescent="0.2">
      <c r="A234" s="136">
        <f>A233+1</f>
        <v>204</v>
      </c>
      <c r="B234" s="137" t="s">
        <v>1258</v>
      </c>
      <c r="C234" s="138" t="s">
        <v>1259</v>
      </c>
      <c r="D234" s="254">
        <v>470</v>
      </c>
      <c r="E234" s="254">
        <v>0</v>
      </c>
      <c r="F234" s="255">
        <v>470</v>
      </c>
      <c r="G234" s="89" t="s">
        <v>1658</v>
      </c>
      <c r="H234" s="140" t="s">
        <v>1281</v>
      </c>
      <c r="I234" s="87">
        <v>160</v>
      </c>
      <c r="J234" s="87">
        <v>0</v>
      </c>
      <c r="K234" s="87">
        <f>I234+J234</f>
        <v>160</v>
      </c>
    </row>
    <row r="235" spans="1:11" x14ac:dyDescent="0.2">
      <c r="A235" s="136">
        <f>A234+1</f>
        <v>205</v>
      </c>
      <c r="B235" s="137" t="s">
        <v>1579</v>
      </c>
      <c r="C235" s="138" t="s">
        <v>85</v>
      </c>
      <c r="D235" s="254">
        <v>570</v>
      </c>
      <c r="E235" s="254">
        <v>0</v>
      </c>
      <c r="F235" s="255">
        <v>570</v>
      </c>
      <c r="G235" s="144" t="s">
        <v>1108</v>
      </c>
      <c r="H235" s="256" t="s">
        <v>1283</v>
      </c>
      <c r="I235" s="87">
        <v>500</v>
      </c>
      <c r="J235" s="87">
        <v>0</v>
      </c>
      <c r="K235" s="87">
        <f>I235+J235</f>
        <v>500</v>
      </c>
    </row>
    <row r="236" spans="1:11" x14ac:dyDescent="0.2">
      <c r="A236" s="95">
        <v>206</v>
      </c>
      <c r="B236" s="139"/>
      <c r="C236" s="142" t="s">
        <v>1823</v>
      </c>
      <c r="D236" s="143"/>
      <c r="E236" s="134"/>
      <c r="F236" s="135"/>
      <c r="G236" s="144" t="s">
        <v>1258</v>
      </c>
      <c r="H236" s="138" t="s">
        <v>1259</v>
      </c>
      <c r="I236" s="87">
        <v>480</v>
      </c>
      <c r="J236" s="87">
        <v>0</v>
      </c>
      <c r="K236" s="87">
        <f>I236+J236</f>
        <v>480</v>
      </c>
    </row>
    <row r="237" spans="1:11" x14ac:dyDescent="0.2">
      <c r="A237" s="144">
        <v>207</v>
      </c>
      <c r="B237" s="144" t="s">
        <v>1824</v>
      </c>
      <c r="C237" s="145" t="s">
        <v>1825</v>
      </c>
      <c r="D237" s="254">
        <v>350</v>
      </c>
      <c r="E237" s="259">
        <v>0</v>
      </c>
      <c r="F237" s="260">
        <v>350</v>
      </c>
      <c r="G237" s="144" t="s">
        <v>1109</v>
      </c>
      <c r="H237" s="138" t="s">
        <v>85</v>
      </c>
      <c r="I237" s="87">
        <v>580</v>
      </c>
      <c r="J237" s="87">
        <v>0</v>
      </c>
      <c r="K237" s="87">
        <f>I237+J237</f>
        <v>580</v>
      </c>
    </row>
    <row r="238" spans="1:11" s="198" customFormat="1" ht="15.75" x14ac:dyDescent="0.2">
      <c r="A238" s="222"/>
      <c r="B238" s="222" t="s">
        <v>1826</v>
      </c>
      <c r="C238" s="223" t="s">
        <v>1827</v>
      </c>
      <c r="D238" s="261">
        <v>380</v>
      </c>
      <c r="E238" s="262">
        <v>0</v>
      </c>
      <c r="F238" s="263">
        <v>380</v>
      </c>
      <c r="G238" s="213"/>
      <c r="H238" s="224" t="s">
        <v>122</v>
      </c>
      <c r="I238" s="213"/>
      <c r="J238" s="213"/>
      <c r="K238" s="213"/>
    </row>
    <row r="239" spans="1:11" s="78" customFormat="1" x14ac:dyDescent="0.2">
      <c r="A239" s="147">
        <v>208</v>
      </c>
      <c r="B239" s="147"/>
      <c r="C239" s="148" t="s">
        <v>1735</v>
      </c>
      <c r="D239" s="149"/>
      <c r="E239" s="150"/>
      <c r="F239" s="151"/>
      <c r="G239" s="89" t="s">
        <v>1665</v>
      </c>
      <c r="H239" s="145" t="s">
        <v>1825</v>
      </c>
      <c r="I239" s="87">
        <v>400</v>
      </c>
      <c r="J239" s="87">
        <v>0</v>
      </c>
      <c r="K239" s="87">
        <f>I239+J239</f>
        <v>400</v>
      </c>
    </row>
    <row r="240" spans="1:11" s="78" customFormat="1" x14ac:dyDescent="0.2">
      <c r="A240" s="92">
        <v>209</v>
      </c>
      <c r="B240" s="89" t="s">
        <v>1676</v>
      </c>
      <c r="C240" s="91" t="s">
        <v>1736</v>
      </c>
      <c r="D240" s="108">
        <v>150</v>
      </c>
      <c r="E240" s="109">
        <v>0</v>
      </c>
      <c r="F240" s="110">
        <f>D240</f>
        <v>150</v>
      </c>
      <c r="G240" s="89" t="s">
        <v>1668</v>
      </c>
      <c r="H240" s="145" t="s">
        <v>785</v>
      </c>
      <c r="I240" s="87">
        <v>430</v>
      </c>
      <c r="J240" s="87">
        <v>0</v>
      </c>
      <c r="K240" s="87">
        <f>I240+J240</f>
        <v>430</v>
      </c>
    </row>
    <row r="241" spans="1:134" ht="15.75" x14ac:dyDescent="0.2">
      <c r="A241" s="92">
        <v>210</v>
      </c>
      <c r="B241" s="89"/>
      <c r="C241" s="91"/>
      <c r="D241" s="108"/>
      <c r="E241" s="109"/>
      <c r="F241" s="109"/>
      <c r="G241" s="152" t="s">
        <v>123</v>
      </c>
      <c r="H241" s="153" t="s">
        <v>124</v>
      </c>
      <c r="I241" s="87">
        <v>400</v>
      </c>
      <c r="J241" s="87">
        <v>0</v>
      </c>
      <c r="K241" s="87">
        <f>I241+J241</f>
        <v>400</v>
      </c>
    </row>
    <row r="242" spans="1:134" s="198" customFormat="1" ht="15.75" x14ac:dyDescent="0.2">
      <c r="A242" s="214"/>
      <c r="B242" s="215"/>
      <c r="C242" s="216"/>
      <c r="D242" s="217"/>
      <c r="E242" s="218"/>
      <c r="F242" s="219"/>
      <c r="G242" s="221"/>
      <c r="H242" s="220" t="s">
        <v>1735</v>
      </c>
      <c r="I242" s="221"/>
      <c r="J242" s="221"/>
      <c r="K242" s="221"/>
    </row>
    <row r="243" spans="1:134" x14ac:dyDescent="0.2">
      <c r="A243" s="92">
        <v>211</v>
      </c>
      <c r="B243" s="89" t="s">
        <v>60</v>
      </c>
      <c r="C243" s="91" t="s">
        <v>693</v>
      </c>
      <c r="D243" s="108">
        <v>100</v>
      </c>
      <c r="E243" s="109">
        <v>0</v>
      </c>
      <c r="F243" s="110">
        <f>D243</f>
        <v>100</v>
      </c>
      <c r="G243" s="89" t="s">
        <v>773</v>
      </c>
      <c r="H243" s="91" t="s">
        <v>1106</v>
      </c>
      <c r="I243" s="87">
        <v>120</v>
      </c>
      <c r="J243" s="87">
        <v>0</v>
      </c>
      <c r="K243" s="87">
        <f>I243+J243</f>
        <v>120</v>
      </c>
      <c r="L243" s="198"/>
      <c r="M243" s="198"/>
      <c r="N243" s="198"/>
      <c r="O243" s="198"/>
      <c r="P243" s="198"/>
      <c r="Q243" s="198"/>
      <c r="R243" s="198"/>
      <c r="S243" s="198"/>
      <c r="T243" s="198"/>
      <c r="U243" s="198"/>
      <c r="V243" s="198"/>
      <c r="W243" s="198"/>
      <c r="X243" s="198"/>
      <c r="Y243" s="198"/>
      <c r="Z243" s="198"/>
      <c r="AA243" s="198"/>
      <c r="AB243" s="198"/>
      <c r="AC243" s="198"/>
      <c r="AD243" s="198"/>
      <c r="AE243" s="198"/>
      <c r="AF243" s="198"/>
      <c r="AG243" s="198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8"/>
      <c r="AT243" s="198"/>
      <c r="AU243" s="198"/>
      <c r="AV243" s="198"/>
      <c r="AW243" s="198"/>
      <c r="AX243" s="198"/>
      <c r="AY243" s="198"/>
      <c r="AZ243" s="198"/>
      <c r="BA243" s="198"/>
      <c r="BB243" s="198"/>
      <c r="BC243" s="198"/>
      <c r="BD243" s="198"/>
      <c r="BE243" s="198"/>
      <c r="BF243" s="198"/>
      <c r="BG243" s="198"/>
      <c r="BH243" s="198"/>
      <c r="BI243" s="198"/>
      <c r="BJ243" s="198"/>
      <c r="BK243" s="198"/>
      <c r="BL243" s="198"/>
      <c r="BM243" s="198"/>
      <c r="BN243" s="198"/>
      <c r="BO243" s="198"/>
      <c r="BP243" s="198"/>
      <c r="BQ243" s="198"/>
      <c r="BR243" s="198"/>
      <c r="BS243" s="198"/>
      <c r="BT243" s="198"/>
      <c r="BU243" s="198"/>
      <c r="BV243" s="198"/>
      <c r="BW243" s="198"/>
      <c r="BX243" s="198"/>
      <c r="BY243" s="198"/>
      <c r="BZ243" s="198"/>
      <c r="CA243" s="198"/>
      <c r="CB243" s="198"/>
      <c r="CC243" s="198"/>
      <c r="CD243" s="198"/>
      <c r="CE243" s="198"/>
      <c r="CF243" s="198"/>
      <c r="CG243" s="198"/>
      <c r="CH243" s="198"/>
      <c r="CI243" s="198"/>
      <c r="CJ243" s="198"/>
      <c r="CK243" s="198"/>
      <c r="CL243" s="198"/>
      <c r="CM243" s="198"/>
      <c r="CN243" s="198"/>
      <c r="CO243" s="198"/>
      <c r="CP243" s="198"/>
      <c r="CQ243" s="198"/>
      <c r="CR243" s="198"/>
      <c r="CS243" s="198"/>
      <c r="CT243" s="198"/>
      <c r="CU243" s="198"/>
      <c r="CV243" s="198"/>
      <c r="CW243" s="198"/>
      <c r="CX243" s="198"/>
      <c r="CY243" s="198"/>
      <c r="CZ243" s="198"/>
      <c r="DA243" s="198"/>
      <c r="DB243" s="198"/>
      <c r="DC243" s="198"/>
      <c r="DD243" s="198"/>
      <c r="DE243" s="198"/>
      <c r="DF243" s="198"/>
      <c r="DG243" s="198"/>
      <c r="DH243" s="198"/>
      <c r="DI243" s="198"/>
      <c r="DJ243" s="198"/>
      <c r="DK243" s="198"/>
      <c r="DL243" s="198"/>
      <c r="DM243" s="198"/>
      <c r="DN243" s="198"/>
      <c r="DO243" s="198"/>
      <c r="DP243" s="198"/>
      <c r="DQ243" s="198"/>
      <c r="DR243" s="198"/>
      <c r="DS243" s="198"/>
      <c r="DT243" s="198"/>
      <c r="DU243" s="198"/>
      <c r="DV243" s="198"/>
      <c r="DW243" s="198"/>
      <c r="DX243" s="198"/>
      <c r="DY243" s="198"/>
      <c r="DZ243" s="198"/>
      <c r="EA243" s="198"/>
      <c r="EB243" s="198"/>
      <c r="EC243" s="198"/>
      <c r="ED243" s="198"/>
    </row>
    <row r="244" spans="1:134" x14ac:dyDescent="0.2">
      <c r="A244" s="92">
        <v>212</v>
      </c>
      <c r="B244" s="139"/>
      <c r="C244" s="140"/>
      <c r="D244" s="133"/>
      <c r="E244" s="134"/>
      <c r="F244" s="135"/>
      <c r="G244" s="89" t="s">
        <v>1078</v>
      </c>
      <c r="H244" s="91" t="s">
        <v>1272</v>
      </c>
      <c r="I244" s="87">
        <v>130</v>
      </c>
      <c r="J244" s="87">
        <v>0</v>
      </c>
      <c r="K244" s="87">
        <f t="shared" ref="K244:K251" si="32">I244+J244</f>
        <v>130</v>
      </c>
      <c r="L244" s="198"/>
      <c r="M244" s="198"/>
      <c r="N244" s="198"/>
      <c r="O244" s="198"/>
      <c r="P244" s="198"/>
      <c r="Q244" s="198"/>
      <c r="R244" s="198"/>
      <c r="S244" s="198"/>
      <c r="T244" s="198"/>
      <c r="U244" s="198"/>
      <c r="V244" s="198"/>
      <c r="W244" s="198"/>
      <c r="X244" s="198"/>
      <c r="Y244" s="198"/>
      <c r="Z244" s="198"/>
      <c r="AA244" s="198"/>
      <c r="AB244" s="198"/>
      <c r="AC244" s="198"/>
      <c r="AD244" s="198"/>
      <c r="AE244" s="198"/>
      <c r="AF244" s="198"/>
      <c r="AG244" s="198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98"/>
      <c r="AS244" s="198"/>
      <c r="AT244" s="198"/>
      <c r="AU244" s="198"/>
      <c r="AV244" s="198"/>
      <c r="AW244" s="198"/>
      <c r="AX244" s="198"/>
      <c r="AY244" s="198"/>
      <c r="AZ244" s="198"/>
      <c r="BA244" s="198"/>
      <c r="BB244" s="198"/>
      <c r="BC244" s="198"/>
      <c r="BD244" s="198"/>
      <c r="BE244" s="198"/>
      <c r="BF244" s="198"/>
      <c r="BG244" s="198"/>
      <c r="BH244" s="198"/>
      <c r="BI244" s="198"/>
      <c r="BJ244" s="198"/>
      <c r="BK244" s="198"/>
      <c r="BL244" s="198"/>
      <c r="BM244" s="198"/>
      <c r="BN244" s="198"/>
      <c r="BO244" s="198"/>
      <c r="BP244" s="198"/>
      <c r="BQ244" s="198"/>
      <c r="BR244" s="198"/>
      <c r="BS244" s="198"/>
      <c r="BT244" s="198"/>
      <c r="BU244" s="198"/>
      <c r="BV244" s="198"/>
      <c r="BW244" s="198"/>
      <c r="BX244" s="198"/>
      <c r="BY244" s="198"/>
      <c r="BZ244" s="198"/>
      <c r="CA244" s="198"/>
      <c r="CB244" s="198"/>
      <c r="CC244" s="198"/>
      <c r="CD244" s="198"/>
      <c r="CE244" s="198"/>
      <c r="CF244" s="198"/>
      <c r="CG244" s="198"/>
      <c r="CH244" s="198"/>
      <c r="CI244" s="198"/>
      <c r="CJ244" s="198"/>
      <c r="CK244" s="198"/>
      <c r="CL244" s="198"/>
      <c r="CM244" s="198"/>
      <c r="CN244" s="198"/>
      <c r="CO244" s="198"/>
      <c r="CP244" s="198"/>
      <c r="CQ244" s="198"/>
      <c r="CR244" s="198"/>
      <c r="CS244" s="198"/>
      <c r="CT244" s="198"/>
      <c r="CU244" s="198"/>
      <c r="CV244" s="198"/>
      <c r="CW244" s="198"/>
      <c r="CX244" s="198"/>
      <c r="CY244" s="198"/>
      <c r="CZ244" s="198"/>
      <c r="DA244" s="198"/>
      <c r="DB244" s="198"/>
      <c r="DC244" s="198"/>
      <c r="DD244" s="198"/>
      <c r="DE244" s="198"/>
      <c r="DF244" s="198"/>
      <c r="DG244" s="198"/>
      <c r="DH244" s="198"/>
      <c r="DI244" s="198"/>
      <c r="DJ244" s="198"/>
      <c r="DK244" s="198"/>
      <c r="DL244" s="198"/>
      <c r="DM244" s="198"/>
      <c r="DN244" s="198"/>
      <c r="DO244" s="198"/>
      <c r="DP244" s="198"/>
      <c r="DQ244" s="198"/>
      <c r="DR244" s="198"/>
      <c r="DS244" s="198"/>
      <c r="DT244" s="198"/>
      <c r="DU244" s="198"/>
      <c r="DV244" s="198"/>
      <c r="DW244" s="198"/>
      <c r="DX244" s="198"/>
      <c r="DY244" s="198"/>
      <c r="DZ244" s="198"/>
      <c r="EA244" s="198"/>
      <c r="EB244" s="198"/>
      <c r="EC244" s="198"/>
      <c r="ED244" s="198"/>
    </row>
    <row r="245" spans="1:134" x14ac:dyDescent="0.2">
      <c r="A245" s="92">
        <f>A244+1</f>
        <v>213</v>
      </c>
      <c r="B245" s="139" t="s">
        <v>1680</v>
      </c>
      <c r="C245" s="140" t="s">
        <v>1740</v>
      </c>
      <c r="D245" s="133">
        <v>250</v>
      </c>
      <c r="E245" s="134">
        <v>0</v>
      </c>
      <c r="F245" s="135">
        <f>D245</f>
        <v>250</v>
      </c>
      <c r="G245" s="89" t="s">
        <v>786</v>
      </c>
      <c r="H245" s="91" t="s">
        <v>1079</v>
      </c>
      <c r="I245" s="87">
        <v>210</v>
      </c>
      <c r="J245" s="87">
        <v>0</v>
      </c>
      <c r="K245" s="87">
        <f>I245+J245</f>
        <v>210</v>
      </c>
      <c r="L245" s="198"/>
      <c r="M245" s="198"/>
      <c r="N245" s="198"/>
      <c r="O245" s="198"/>
      <c r="P245" s="198"/>
      <c r="Q245" s="198"/>
      <c r="R245" s="198"/>
      <c r="S245" s="198"/>
      <c r="T245" s="198"/>
      <c r="U245" s="198"/>
      <c r="V245" s="198"/>
      <c r="W245" s="198"/>
      <c r="X245" s="198"/>
      <c r="Y245" s="198"/>
      <c r="Z245" s="198"/>
      <c r="AA245" s="198"/>
      <c r="AB245" s="198"/>
      <c r="AC245" s="198"/>
      <c r="AD245" s="198"/>
      <c r="AE245" s="198"/>
      <c r="AF245" s="198"/>
      <c r="AG245" s="198"/>
      <c r="AH245" s="198"/>
      <c r="AI245" s="198"/>
      <c r="AJ245" s="198"/>
      <c r="AK245" s="198"/>
      <c r="AL245" s="198"/>
      <c r="AM245" s="198"/>
      <c r="AN245" s="198"/>
      <c r="AO245" s="198"/>
      <c r="AP245" s="198"/>
      <c r="AQ245" s="198"/>
      <c r="AR245" s="198"/>
      <c r="AS245" s="198"/>
      <c r="AT245" s="198"/>
      <c r="AU245" s="198"/>
      <c r="AV245" s="198"/>
      <c r="AW245" s="198"/>
      <c r="AX245" s="198"/>
      <c r="AY245" s="198"/>
      <c r="AZ245" s="198"/>
      <c r="BA245" s="198"/>
      <c r="BB245" s="198"/>
      <c r="BC245" s="198"/>
      <c r="BD245" s="198"/>
      <c r="BE245" s="198"/>
      <c r="BF245" s="198"/>
      <c r="BG245" s="198"/>
      <c r="BH245" s="198"/>
      <c r="BI245" s="198"/>
      <c r="BJ245" s="198"/>
      <c r="BK245" s="198"/>
      <c r="BL245" s="198"/>
      <c r="BM245" s="198"/>
      <c r="BN245" s="198"/>
      <c r="BO245" s="198"/>
      <c r="BP245" s="198"/>
      <c r="BQ245" s="198"/>
      <c r="BR245" s="198"/>
      <c r="BS245" s="198"/>
      <c r="BT245" s="198"/>
      <c r="BU245" s="198"/>
      <c r="BV245" s="198"/>
      <c r="BW245" s="198"/>
      <c r="BX245" s="198"/>
      <c r="BY245" s="198"/>
      <c r="BZ245" s="198"/>
      <c r="CA245" s="198"/>
      <c r="CB245" s="198"/>
      <c r="CC245" s="198"/>
      <c r="CD245" s="198"/>
      <c r="CE245" s="198"/>
      <c r="CF245" s="198"/>
      <c r="CG245" s="198"/>
      <c r="CH245" s="198"/>
      <c r="CI245" s="198"/>
      <c r="CJ245" s="198"/>
      <c r="CK245" s="198"/>
      <c r="CL245" s="198"/>
      <c r="CM245" s="198"/>
      <c r="CN245" s="198"/>
      <c r="CO245" s="198"/>
      <c r="CP245" s="198"/>
      <c r="CQ245" s="198"/>
      <c r="CR245" s="198"/>
      <c r="CS245" s="198"/>
      <c r="CT245" s="198"/>
      <c r="CU245" s="198"/>
      <c r="CV245" s="198"/>
      <c r="CW245" s="198"/>
      <c r="CX245" s="198"/>
      <c r="CY245" s="198"/>
      <c r="CZ245" s="198"/>
      <c r="DA245" s="198"/>
      <c r="DB245" s="198"/>
      <c r="DC245" s="198"/>
      <c r="DD245" s="198"/>
      <c r="DE245" s="198"/>
      <c r="DF245" s="198"/>
      <c r="DG245" s="198"/>
      <c r="DH245" s="198"/>
      <c r="DI245" s="198"/>
      <c r="DJ245" s="198"/>
      <c r="DK245" s="198"/>
      <c r="DL245" s="198"/>
      <c r="DM245" s="198"/>
      <c r="DN245" s="198"/>
      <c r="DO245" s="198"/>
      <c r="DP245" s="198"/>
      <c r="DQ245" s="198"/>
      <c r="DR245" s="198"/>
      <c r="DS245" s="198"/>
      <c r="DT245" s="198"/>
      <c r="DU245" s="198"/>
      <c r="DV245" s="198"/>
      <c r="DW245" s="198"/>
      <c r="DX245" s="198"/>
      <c r="DY245" s="198"/>
      <c r="DZ245" s="198"/>
      <c r="EA245" s="198"/>
      <c r="EB245" s="198"/>
      <c r="EC245" s="198"/>
      <c r="ED245" s="198"/>
    </row>
    <row r="246" spans="1:134" x14ac:dyDescent="0.2">
      <c r="A246" s="92">
        <f>A245+1</f>
        <v>214</v>
      </c>
      <c r="B246" s="139"/>
      <c r="C246" s="140"/>
      <c r="D246" s="133"/>
      <c r="E246" s="134"/>
      <c r="F246" s="135"/>
      <c r="G246" s="89" t="s">
        <v>782</v>
      </c>
      <c r="H246" s="91" t="s">
        <v>1080</v>
      </c>
      <c r="I246" s="87">
        <v>130</v>
      </c>
      <c r="J246" s="87">
        <v>0</v>
      </c>
      <c r="K246" s="87">
        <f>I246+J246</f>
        <v>130</v>
      </c>
      <c r="L246" s="198"/>
      <c r="M246" s="198"/>
      <c r="N246" s="198"/>
      <c r="O246" s="198"/>
      <c r="P246" s="198"/>
      <c r="Q246" s="198"/>
      <c r="R246" s="198"/>
      <c r="S246" s="198"/>
      <c r="T246" s="198"/>
      <c r="U246" s="198"/>
      <c r="V246" s="198"/>
      <c r="W246" s="198"/>
      <c r="X246" s="198"/>
      <c r="Y246" s="198"/>
      <c r="Z246" s="198"/>
      <c r="AA246" s="198"/>
      <c r="AB246" s="198"/>
      <c r="AC246" s="198"/>
      <c r="AD246" s="198"/>
      <c r="AE246" s="198"/>
      <c r="AF246" s="198"/>
      <c r="AG246" s="198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8"/>
      <c r="AS246" s="198"/>
      <c r="AT246" s="198"/>
      <c r="AU246" s="198"/>
      <c r="AV246" s="198"/>
      <c r="AW246" s="198"/>
      <c r="AX246" s="198"/>
      <c r="AY246" s="198"/>
      <c r="AZ246" s="198"/>
      <c r="BA246" s="198"/>
      <c r="BB246" s="198"/>
      <c r="BC246" s="198"/>
      <c r="BD246" s="198"/>
      <c r="BE246" s="198"/>
      <c r="BF246" s="198"/>
      <c r="BG246" s="198"/>
      <c r="BH246" s="198"/>
      <c r="BI246" s="198"/>
      <c r="BJ246" s="198"/>
      <c r="BK246" s="198"/>
      <c r="BL246" s="198"/>
      <c r="BM246" s="198"/>
      <c r="BN246" s="198"/>
      <c r="BO246" s="198"/>
      <c r="BP246" s="198"/>
      <c r="BQ246" s="198"/>
      <c r="BR246" s="198"/>
      <c r="BS246" s="198"/>
      <c r="BT246" s="198"/>
      <c r="BU246" s="198"/>
      <c r="BV246" s="198"/>
      <c r="BW246" s="198"/>
      <c r="BX246" s="198"/>
      <c r="BY246" s="198"/>
      <c r="BZ246" s="198"/>
      <c r="CA246" s="198"/>
      <c r="CB246" s="198"/>
      <c r="CC246" s="198"/>
      <c r="CD246" s="198"/>
      <c r="CE246" s="198"/>
      <c r="CF246" s="198"/>
      <c r="CG246" s="198"/>
      <c r="CH246" s="198"/>
      <c r="CI246" s="198"/>
      <c r="CJ246" s="198"/>
      <c r="CK246" s="198"/>
      <c r="CL246" s="198"/>
      <c r="CM246" s="198"/>
      <c r="CN246" s="198"/>
      <c r="CO246" s="198"/>
      <c r="CP246" s="198"/>
      <c r="CQ246" s="198"/>
      <c r="CR246" s="198"/>
      <c r="CS246" s="198"/>
      <c r="CT246" s="198"/>
      <c r="CU246" s="198"/>
      <c r="CV246" s="198"/>
      <c r="CW246" s="198"/>
      <c r="CX246" s="198"/>
      <c r="CY246" s="198"/>
      <c r="CZ246" s="198"/>
      <c r="DA246" s="198"/>
      <c r="DB246" s="198"/>
      <c r="DC246" s="198"/>
      <c r="DD246" s="198"/>
      <c r="DE246" s="198"/>
      <c r="DF246" s="198"/>
      <c r="DG246" s="198"/>
      <c r="DH246" s="198"/>
      <c r="DI246" s="198"/>
      <c r="DJ246" s="198"/>
      <c r="DK246" s="198"/>
      <c r="DL246" s="198"/>
      <c r="DM246" s="198"/>
      <c r="DN246" s="198"/>
      <c r="DO246" s="198"/>
      <c r="DP246" s="198"/>
      <c r="DQ246" s="198"/>
      <c r="DR246" s="198"/>
      <c r="DS246" s="198"/>
      <c r="DT246" s="198"/>
      <c r="DU246" s="198"/>
      <c r="DV246" s="198"/>
      <c r="DW246" s="198"/>
      <c r="DX246" s="198"/>
      <c r="DY246" s="198"/>
      <c r="DZ246" s="198"/>
      <c r="EA246" s="198"/>
      <c r="EB246" s="198"/>
      <c r="EC246" s="198"/>
      <c r="ED246" s="198"/>
    </row>
    <row r="247" spans="1:134" x14ac:dyDescent="0.2">
      <c r="A247" s="92">
        <f>A246+1</f>
        <v>215</v>
      </c>
      <c r="B247" s="139"/>
      <c r="C247" s="140"/>
      <c r="D247" s="133"/>
      <c r="E247" s="134"/>
      <c r="F247" s="135"/>
      <c r="G247" s="89" t="s">
        <v>1676</v>
      </c>
      <c r="H247" s="91" t="s">
        <v>1736</v>
      </c>
      <c r="I247" s="87">
        <v>170</v>
      </c>
      <c r="J247" s="87">
        <v>0</v>
      </c>
      <c r="K247" s="87">
        <f>I247+J247</f>
        <v>170</v>
      </c>
      <c r="L247" s="198"/>
      <c r="M247" s="198"/>
      <c r="N247" s="198"/>
      <c r="O247" s="198"/>
      <c r="P247" s="198"/>
      <c r="Q247" s="198"/>
      <c r="R247" s="198"/>
      <c r="S247" s="198"/>
      <c r="T247" s="198"/>
      <c r="U247" s="198"/>
      <c r="V247" s="198"/>
      <c r="W247" s="198"/>
      <c r="X247" s="198"/>
      <c r="Y247" s="198"/>
      <c r="Z247" s="198"/>
      <c r="AA247" s="198"/>
      <c r="AB247" s="198"/>
      <c r="AC247" s="198"/>
      <c r="AD247" s="198"/>
      <c r="AE247" s="198"/>
      <c r="AF247" s="198"/>
      <c r="AG247" s="198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198"/>
      <c r="AT247" s="198"/>
      <c r="AU247" s="198"/>
      <c r="AV247" s="198"/>
      <c r="AW247" s="198"/>
      <c r="AX247" s="198"/>
      <c r="AY247" s="198"/>
      <c r="AZ247" s="198"/>
      <c r="BA247" s="198"/>
      <c r="BB247" s="198"/>
      <c r="BC247" s="198"/>
      <c r="BD247" s="198"/>
      <c r="BE247" s="198"/>
      <c r="BF247" s="198"/>
      <c r="BG247" s="198"/>
      <c r="BH247" s="198"/>
      <c r="BI247" s="198"/>
      <c r="BJ247" s="198"/>
      <c r="BK247" s="198"/>
      <c r="BL247" s="198"/>
      <c r="BM247" s="198"/>
      <c r="BN247" s="198"/>
      <c r="BO247" s="198"/>
      <c r="BP247" s="198"/>
      <c r="BQ247" s="198"/>
      <c r="BR247" s="198"/>
      <c r="BS247" s="198"/>
      <c r="BT247" s="198"/>
      <c r="BU247" s="198"/>
      <c r="BV247" s="198"/>
      <c r="BW247" s="198"/>
      <c r="BX247" s="198"/>
      <c r="BY247" s="198"/>
      <c r="BZ247" s="198"/>
      <c r="CA247" s="198"/>
      <c r="CB247" s="198"/>
      <c r="CC247" s="198"/>
      <c r="CD247" s="198"/>
      <c r="CE247" s="198"/>
      <c r="CF247" s="198"/>
      <c r="CG247" s="198"/>
      <c r="CH247" s="198"/>
      <c r="CI247" s="198"/>
      <c r="CJ247" s="198"/>
      <c r="CK247" s="198"/>
      <c r="CL247" s="198"/>
      <c r="CM247" s="198"/>
      <c r="CN247" s="198"/>
      <c r="CO247" s="198"/>
      <c r="CP247" s="198"/>
      <c r="CQ247" s="198"/>
      <c r="CR247" s="198"/>
      <c r="CS247" s="198"/>
      <c r="CT247" s="198"/>
      <c r="CU247" s="198"/>
      <c r="CV247" s="198"/>
      <c r="CW247" s="198"/>
      <c r="CX247" s="198"/>
      <c r="CY247" s="198"/>
      <c r="CZ247" s="198"/>
      <c r="DA247" s="198"/>
      <c r="DB247" s="198"/>
      <c r="DC247" s="198"/>
      <c r="DD247" s="198"/>
      <c r="DE247" s="198"/>
      <c r="DF247" s="198"/>
      <c r="DG247" s="198"/>
      <c r="DH247" s="198"/>
      <c r="DI247" s="198"/>
      <c r="DJ247" s="198"/>
      <c r="DK247" s="198"/>
      <c r="DL247" s="198"/>
      <c r="DM247" s="198"/>
      <c r="DN247" s="198"/>
      <c r="DO247" s="198"/>
      <c r="DP247" s="198"/>
      <c r="DQ247" s="198"/>
      <c r="DR247" s="198"/>
      <c r="DS247" s="198"/>
      <c r="DT247" s="198"/>
      <c r="DU247" s="198"/>
      <c r="DV247" s="198"/>
      <c r="DW247" s="198"/>
      <c r="DX247" s="198"/>
      <c r="DY247" s="198"/>
      <c r="DZ247" s="198"/>
      <c r="EA247" s="198"/>
      <c r="EB247" s="198"/>
      <c r="EC247" s="198"/>
      <c r="ED247" s="198"/>
    </row>
    <row r="248" spans="1:134" s="198" customFormat="1" ht="15.75" x14ac:dyDescent="0.2">
      <c r="A248" s="206"/>
      <c r="B248" s="207" t="s">
        <v>1682</v>
      </c>
      <c r="C248" s="208" t="s">
        <v>1743</v>
      </c>
      <c r="D248" s="209">
        <v>1100</v>
      </c>
      <c r="E248" s="210">
        <v>0</v>
      </c>
      <c r="F248" s="211">
        <f>D248</f>
        <v>1100</v>
      </c>
      <c r="G248" s="222"/>
      <c r="H248" s="212" t="s">
        <v>1741</v>
      </c>
      <c r="I248" s="213"/>
      <c r="J248" s="213"/>
      <c r="K248" s="213"/>
    </row>
    <row r="249" spans="1:134" ht="15.75" x14ac:dyDescent="0.2">
      <c r="A249" s="92">
        <v>219</v>
      </c>
      <c r="B249" s="89" t="s">
        <v>1683</v>
      </c>
      <c r="C249" s="91" t="s">
        <v>1744</v>
      </c>
      <c r="D249" s="108">
        <v>1100</v>
      </c>
      <c r="E249" s="109">
        <v>0</v>
      </c>
      <c r="F249" s="110">
        <f>D249</f>
        <v>1100</v>
      </c>
      <c r="G249" s="264" t="s">
        <v>193</v>
      </c>
      <c r="H249" s="91" t="s">
        <v>1742</v>
      </c>
      <c r="I249" s="87">
        <v>2750</v>
      </c>
      <c r="J249" s="87">
        <v>0</v>
      </c>
      <c r="K249" s="87">
        <f t="shared" si="32"/>
        <v>2750</v>
      </c>
      <c r="L249" s="198"/>
      <c r="M249" s="198"/>
      <c r="N249" s="198"/>
      <c r="O249" s="198"/>
      <c r="P249" s="198"/>
      <c r="Q249" s="198"/>
      <c r="R249" s="198"/>
      <c r="S249" s="198"/>
      <c r="T249" s="198"/>
      <c r="U249" s="198"/>
      <c r="V249" s="198"/>
      <c r="W249" s="198"/>
      <c r="X249" s="198"/>
      <c r="Y249" s="198"/>
      <c r="Z249" s="198"/>
      <c r="AA249" s="198"/>
      <c r="AB249" s="198"/>
      <c r="AC249" s="198"/>
      <c r="AD249" s="198"/>
      <c r="AE249" s="198"/>
      <c r="AF249" s="198"/>
      <c r="AG249" s="198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98"/>
      <c r="AS249" s="198"/>
      <c r="AT249" s="198"/>
      <c r="AU249" s="198"/>
      <c r="AV249" s="198"/>
      <c r="AW249" s="198"/>
      <c r="AX249" s="198"/>
      <c r="AY249" s="198"/>
      <c r="AZ249" s="198"/>
      <c r="BA249" s="198"/>
      <c r="BB249" s="198"/>
      <c r="BC249" s="198"/>
      <c r="BD249" s="198"/>
      <c r="BE249" s="198"/>
      <c r="BF249" s="198"/>
      <c r="BG249" s="198"/>
      <c r="BH249" s="198"/>
      <c r="BI249" s="198"/>
      <c r="BJ249" s="198"/>
      <c r="BK249" s="198"/>
      <c r="BL249" s="198"/>
      <c r="BM249" s="198"/>
      <c r="BN249" s="198"/>
      <c r="BO249" s="198"/>
      <c r="BP249" s="198"/>
      <c r="BQ249" s="198"/>
      <c r="BR249" s="198"/>
      <c r="BS249" s="198"/>
      <c r="BT249" s="198"/>
      <c r="BU249" s="198"/>
      <c r="BV249" s="198"/>
      <c r="BW249" s="198"/>
      <c r="BX249" s="198"/>
      <c r="BY249" s="198"/>
      <c r="BZ249" s="198"/>
      <c r="CA249" s="198"/>
      <c r="CB249" s="198"/>
      <c r="CC249" s="198"/>
      <c r="CD249" s="198"/>
      <c r="CE249" s="198"/>
      <c r="CF249" s="198"/>
      <c r="CG249" s="198"/>
      <c r="CH249" s="198"/>
      <c r="CI249" s="198"/>
      <c r="CJ249" s="198"/>
      <c r="CK249" s="198"/>
      <c r="CL249" s="198"/>
      <c r="CM249" s="198"/>
      <c r="CN249" s="198"/>
      <c r="CO249" s="198"/>
      <c r="CP249" s="198"/>
      <c r="CQ249" s="198"/>
      <c r="CR249" s="198"/>
      <c r="CS249" s="198"/>
      <c r="CT249" s="198"/>
      <c r="CU249" s="198"/>
      <c r="CV249" s="198"/>
      <c r="CW249" s="198"/>
      <c r="CX249" s="198"/>
      <c r="CY249" s="198"/>
      <c r="CZ249" s="198"/>
      <c r="DA249" s="198"/>
      <c r="DB249" s="198"/>
      <c r="DC249" s="198"/>
      <c r="DD249" s="198"/>
      <c r="DE249" s="198"/>
      <c r="DF249" s="198"/>
      <c r="DG249" s="198"/>
      <c r="DH249" s="198"/>
      <c r="DI249" s="198"/>
      <c r="DJ249" s="198"/>
      <c r="DK249" s="198"/>
      <c r="DL249" s="198"/>
      <c r="DM249" s="198"/>
      <c r="DN249" s="198"/>
      <c r="DO249" s="198"/>
      <c r="DP249" s="198"/>
      <c r="DQ249" s="198"/>
      <c r="DR249" s="198"/>
      <c r="DS249" s="198"/>
      <c r="DT249" s="198"/>
      <c r="DU249" s="198"/>
      <c r="DV249" s="198"/>
      <c r="DW249" s="198"/>
      <c r="DX249" s="198"/>
      <c r="DY249" s="198"/>
      <c r="DZ249" s="198"/>
      <c r="EA249" s="198"/>
      <c r="EB249" s="198"/>
      <c r="EC249" s="198"/>
      <c r="ED249" s="198"/>
    </row>
    <row r="250" spans="1:134" x14ac:dyDescent="0.2">
      <c r="A250" s="95">
        <f>A249+1</f>
        <v>220</v>
      </c>
      <c r="B250" s="154"/>
      <c r="C250" s="132" t="s">
        <v>1748</v>
      </c>
      <c r="D250" s="133"/>
      <c r="E250" s="134"/>
      <c r="F250" s="135"/>
      <c r="G250" s="144" t="s">
        <v>194</v>
      </c>
      <c r="H250" s="91" t="s">
        <v>1743</v>
      </c>
      <c r="I250" s="87">
        <v>2300</v>
      </c>
      <c r="J250" s="87">
        <v>0</v>
      </c>
      <c r="K250" s="87">
        <f t="shared" si="32"/>
        <v>2300</v>
      </c>
      <c r="L250" s="198"/>
      <c r="M250" s="198"/>
      <c r="N250" s="198"/>
      <c r="O250" s="198"/>
      <c r="P250" s="198"/>
      <c r="Q250" s="198"/>
      <c r="R250" s="198"/>
      <c r="S250" s="198"/>
      <c r="T250" s="198"/>
      <c r="U250" s="198"/>
      <c r="V250" s="198"/>
      <c r="W250" s="198"/>
      <c r="X250" s="198"/>
      <c r="Y250" s="198"/>
      <c r="Z250" s="198"/>
      <c r="AA250" s="198"/>
      <c r="AB250" s="198"/>
      <c r="AC250" s="198"/>
      <c r="AD250" s="198"/>
      <c r="AE250" s="198"/>
      <c r="AF250" s="198"/>
      <c r="AG250" s="198"/>
      <c r="AH250" s="198"/>
      <c r="AI250" s="198"/>
      <c r="AJ250" s="198"/>
      <c r="AK250" s="198"/>
      <c r="AL250" s="198"/>
      <c r="AM250" s="198"/>
      <c r="AN250" s="198"/>
      <c r="AO250" s="198"/>
      <c r="AP250" s="198"/>
      <c r="AQ250" s="198"/>
      <c r="AR250" s="198"/>
      <c r="AS250" s="198"/>
      <c r="AT250" s="198"/>
      <c r="AU250" s="198"/>
      <c r="AV250" s="198"/>
      <c r="AW250" s="198"/>
      <c r="AX250" s="198"/>
      <c r="AY250" s="198"/>
      <c r="AZ250" s="198"/>
      <c r="BA250" s="198"/>
      <c r="BB250" s="198"/>
      <c r="BC250" s="198"/>
      <c r="BD250" s="198"/>
      <c r="BE250" s="198"/>
      <c r="BF250" s="198"/>
      <c r="BG250" s="198"/>
      <c r="BH250" s="198"/>
      <c r="BI250" s="198"/>
      <c r="BJ250" s="198"/>
      <c r="BK250" s="198"/>
      <c r="BL250" s="198"/>
      <c r="BM250" s="198"/>
      <c r="BN250" s="198"/>
      <c r="BO250" s="198"/>
      <c r="BP250" s="198"/>
      <c r="BQ250" s="198"/>
      <c r="BR250" s="198"/>
      <c r="BS250" s="198"/>
      <c r="BT250" s="198"/>
      <c r="BU250" s="198"/>
      <c r="BV250" s="198"/>
      <c r="BW250" s="198"/>
      <c r="BX250" s="198"/>
      <c r="BY250" s="198"/>
      <c r="BZ250" s="198"/>
      <c r="CA250" s="198"/>
      <c r="CB250" s="198"/>
      <c r="CC250" s="198"/>
      <c r="CD250" s="198"/>
      <c r="CE250" s="198"/>
      <c r="CF250" s="198"/>
      <c r="CG250" s="198"/>
      <c r="CH250" s="198"/>
      <c r="CI250" s="198"/>
      <c r="CJ250" s="198"/>
      <c r="CK250" s="198"/>
      <c r="CL250" s="198"/>
      <c r="CM250" s="198"/>
      <c r="CN250" s="198"/>
      <c r="CO250" s="198"/>
      <c r="CP250" s="198"/>
      <c r="CQ250" s="198"/>
      <c r="CR250" s="198"/>
      <c r="CS250" s="198"/>
      <c r="CT250" s="198"/>
      <c r="CU250" s="198"/>
      <c r="CV250" s="198"/>
      <c r="CW250" s="198"/>
      <c r="CX250" s="198"/>
      <c r="CY250" s="198"/>
      <c r="CZ250" s="198"/>
      <c r="DA250" s="198"/>
      <c r="DB250" s="198"/>
      <c r="DC250" s="198"/>
      <c r="DD250" s="198"/>
      <c r="DE250" s="198"/>
      <c r="DF250" s="198"/>
      <c r="DG250" s="198"/>
      <c r="DH250" s="198"/>
      <c r="DI250" s="198"/>
      <c r="DJ250" s="198"/>
      <c r="DK250" s="198"/>
      <c r="DL250" s="198"/>
      <c r="DM250" s="198"/>
      <c r="DN250" s="198"/>
      <c r="DO250" s="198"/>
      <c r="DP250" s="198"/>
      <c r="DQ250" s="198"/>
      <c r="DR250" s="198"/>
      <c r="DS250" s="198"/>
      <c r="DT250" s="198"/>
      <c r="DU250" s="198"/>
      <c r="DV250" s="198"/>
      <c r="DW250" s="198"/>
      <c r="DX250" s="198"/>
      <c r="DY250" s="198"/>
      <c r="DZ250" s="198"/>
      <c r="EA250" s="198"/>
      <c r="EB250" s="198"/>
      <c r="EC250" s="198"/>
      <c r="ED250" s="198"/>
    </row>
    <row r="251" spans="1:134" x14ac:dyDescent="0.2">
      <c r="A251" s="95">
        <f>A250+1</f>
        <v>221</v>
      </c>
      <c r="B251" s="92" t="s">
        <v>1003</v>
      </c>
      <c r="C251" s="91" t="s">
        <v>1749</v>
      </c>
      <c r="D251" s="108">
        <v>100</v>
      </c>
      <c r="E251" s="109">
        <v>0</v>
      </c>
      <c r="F251" s="109">
        <f>D251</f>
        <v>100</v>
      </c>
      <c r="G251" s="144" t="s">
        <v>192</v>
      </c>
      <c r="H251" s="91" t="s">
        <v>1744</v>
      </c>
      <c r="I251" s="87">
        <v>2350</v>
      </c>
      <c r="J251" s="87">
        <v>0</v>
      </c>
      <c r="K251" s="87">
        <f t="shared" si="32"/>
        <v>2350</v>
      </c>
      <c r="L251" s="198"/>
      <c r="M251" s="198"/>
      <c r="N251" s="198"/>
      <c r="O251" s="198"/>
      <c r="P251" s="198"/>
      <c r="Q251" s="198"/>
      <c r="R251" s="198"/>
      <c r="S251" s="198"/>
      <c r="T251" s="198"/>
      <c r="U251" s="198"/>
      <c r="V251" s="198"/>
      <c r="W251" s="198"/>
      <c r="X251" s="198"/>
      <c r="Y251" s="198"/>
      <c r="Z251" s="198"/>
      <c r="AA251" s="198"/>
      <c r="AB251" s="198"/>
      <c r="AC251" s="198"/>
      <c r="AD251" s="198"/>
      <c r="AE251" s="198"/>
      <c r="AF251" s="198"/>
      <c r="AG251" s="198"/>
      <c r="AH251" s="198"/>
      <c r="AI251" s="198"/>
      <c r="AJ251" s="198"/>
      <c r="AK251" s="198"/>
      <c r="AL251" s="198"/>
      <c r="AM251" s="198"/>
      <c r="AN251" s="198"/>
      <c r="AO251" s="198"/>
      <c r="AP251" s="198"/>
      <c r="AQ251" s="198"/>
      <c r="AR251" s="198"/>
      <c r="AS251" s="198"/>
      <c r="AT251" s="198"/>
      <c r="AU251" s="198"/>
      <c r="AV251" s="198"/>
      <c r="AW251" s="198"/>
      <c r="AX251" s="198"/>
      <c r="AY251" s="198"/>
      <c r="AZ251" s="198"/>
      <c r="BA251" s="198"/>
      <c r="BB251" s="198"/>
      <c r="BC251" s="198"/>
      <c r="BD251" s="198"/>
      <c r="BE251" s="198"/>
      <c r="BF251" s="198"/>
      <c r="BG251" s="198"/>
      <c r="BH251" s="198"/>
      <c r="BI251" s="198"/>
      <c r="BJ251" s="198"/>
      <c r="BK251" s="198"/>
      <c r="BL251" s="198"/>
      <c r="BM251" s="198"/>
      <c r="BN251" s="198"/>
      <c r="BO251" s="198"/>
      <c r="BP251" s="198"/>
      <c r="BQ251" s="198"/>
      <c r="BR251" s="198"/>
      <c r="BS251" s="198"/>
      <c r="BT251" s="198"/>
      <c r="BU251" s="198"/>
      <c r="BV251" s="198"/>
      <c r="BW251" s="198"/>
      <c r="BX251" s="198"/>
      <c r="BY251" s="198"/>
      <c r="BZ251" s="198"/>
      <c r="CA251" s="198"/>
      <c r="CB251" s="198"/>
      <c r="CC251" s="198"/>
      <c r="CD251" s="198"/>
      <c r="CE251" s="198"/>
      <c r="CF251" s="198"/>
      <c r="CG251" s="198"/>
      <c r="CH251" s="198"/>
      <c r="CI251" s="198"/>
      <c r="CJ251" s="198"/>
      <c r="CK251" s="198"/>
      <c r="CL251" s="198"/>
      <c r="CM251" s="198"/>
      <c r="CN251" s="198"/>
      <c r="CO251" s="198"/>
      <c r="CP251" s="198"/>
      <c r="CQ251" s="198"/>
      <c r="CR251" s="198"/>
      <c r="CS251" s="198"/>
      <c r="CT251" s="198"/>
      <c r="CU251" s="198"/>
      <c r="CV251" s="198"/>
      <c r="CW251" s="198"/>
      <c r="CX251" s="198"/>
      <c r="CY251" s="198"/>
      <c r="CZ251" s="198"/>
      <c r="DA251" s="198"/>
      <c r="DB251" s="198"/>
      <c r="DC251" s="198"/>
      <c r="DD251" s="198"/>
      <c r="DE251" s="198"/>
      <c r="DF251" s="198"/>
      <c r="DG251" s="198"/>
      <c r="DH251" s="198"/>
      <c r="DI251" s="198"/>
      <c r="DJ251" s="198"/>
      <c r="DK251" s="198"/>
      <c r="DL251" s="198"/>
      <c r="DM251" s="198"/>
      <c r="DN251" s="198"/>
      <c r="DO251" s="198"/>
      <c r="DP251" s="198"/>
      <c r="DQ251" s="198"/>
      <c r="DR251" s="198"/>
      <c r="DS251" s="198"/>
      <c r="DT251" s="198"/>
      <c r="DU251" s="198"/>
      <c r="DV251" s="198"/>
      <c r="DW251" s="198"/>
      <c r="DX251" s="198"/>
      <c r="DY251" s="198"/>
      <c r="DZ251" s="198"/>
      <c r="EA251" s="198"/>
      <c r="EB251" s="198"/>
      <c r="EC251" s="198"/>
      <c r="ED251" s="198"/>
    </row>
    <row r="252" spans="1:134" ht="15.75" x14ac:dyDescent="0.2">
      <c r="A252" s="147"/>
      <c r="B252" s="147" t="s">
        <v>1690</v>
      </c>
      <c r="C252" s="116" t="s">
        <v>675</v>
      </c>
      <c r="D252" s="149">
        <v>100</v>
      </c>
      <c r="E252" s="150">
        <v>0</v>
      </c>
      <c r="F252" s="150">
        <f t="shared" ref="F252:F284" si="33">D252</f>
        <v>100</v>
      </c>
      <c r="G252" s="156"/>
      <c r="H252" s="155" t="s">
        <v>1748</v>
      </c>
      <c r="I252" s="156"/>
      <c r="J252" s="87"/>
      <c r="K252" s="87"/>
      <c r="L252" s="198"/>
      <c r="M252" s="198"/>
      <c r="N252" s="198"/>
      <c r="O252" s="198"/>
      <c r="P252" s="198"/>
      <c r="Q252" s="198"/>
      <c r="R252" s="198"/>
      <c r="S252" s="198"/>
      <c r="T252" s="198"/>
      <c r="U252" s="198"/>
      <c r="V252" s="198"/>
      <c r="W252" s="198"/>
      <c r="X252" s="198"/>
      <c r="Y252" s="198"/>
      <c r="Z252" s="198"/>
      <c r="AA252" s="198"/>
      <c r="AB252" s="198"/>
      <c r="AC252" s="198"/>
      <c r="AD252" s="198"/>
      <c r="AE252" s="198"/>
      <c r="AF252" s="198"/>
      <c r="AG252" s="198"/>
      <c r="AH252" s="198"/>
      <c r="AI252" s="198"/>
      <c r="AJ252" s="198"/>
      <c r="AK252" s="198"/>
      <c r="AL252" s="198"/>
      <c r="AM252" s="198"/>
      <c r="AN252" s="198"/>
      <c r="AO252" s="198"/>
      <c r="AP252" s="198"/>
      <c r="AQ252" s="198"/>
      <c r="AR252" s="198"/>
      <c r="AS252" s="198"/>
      <c r="AT252" s="198"/>
      <c r="AU252" s="198"/>
      <c r="AV252" s="198"/>
      <c r="AW252" s="198"/>
      <c r="AX252" s="198"/>
      <c r="AY252" s="198"/>
      <c r="AZ252" s="198"/>
      <c r="BA252" s="198"/>
      <c r="BB252" s="198"/>
      <c r="BC252" s="198"/>
      <c r="BD252" s="198"/>
      <c r="BE252" s="198"/>
      <c r="BF252" s="198"/>
      <c r="BG252" s="198"/>
      <c r="BH252" s="198"/>
      <c r="BI252" s="198"/>
      <c r="BJ252" s="198"/>
      <c r="BK252" s="198"/>
      <c r="BL252" s="198"/>
      <c r="BM252" s="198"/>
      <c r="BN252" s="198"/>
      <c r="BO252" s="198"/>
      <c r="BP252" s="198"/>
      <c r="BQ252" s="198"/>
      <c r="BR252" s="198"/>
      <c r="BS252" s="198"/>
      <c r="BT252" s="198"/>
      <c r="BU252" s="198"/>
      <c r="BV252" s="198"/>
      <c r="BW252" s="198"/>
      <c r="BX252" s="198"/>
      <c r="BY252" s="198"/>
      <c r="BZ252" s="198"/>
      <c r="CA252" s="198"/>
      <c r="CB252" s="198"/>
      <c r="CC252" s="198"/>
      <c r="CD252" s="198"/>
      <c r="CE252" s="198"/>
      <c r="CF252" s="198"/>
      <c r="CG252" s="198"/>
      <c r="CH252" s="198"/>
      <c r="CI252" s="198"/>
      <c r="CJ252" s="198"/>
      <c r="CK252" s="198"/>
      <c r="CL252" s="198"/>
      <c r="CM252" s="198"/>
      <c r="CN252" s="198"/>
      <c r="CO252" s="198"/>
      <c r="CP252" s="198"/>
      <c r="CQ252" s="198"/>
      <c r="CR252" s="198"/>
      <c r="CS252" s="198"/>
      <c r="CT252" s="198"/>
      <c r="CU252" s="198"/>
      <c r="CV252" s="198"/>
      <c r="CW252" s="198"/>
      <c r="CX252" s="198"/>
      <c r="CY252" s="198"/>
      <c r="CZ252" s="198"/>
      <c r="DA252" s="198"/>
      <c r="DB252" s="198"/>
      <c r="DC252" s="198"/>
      <c r="DD252" s="198"/>
      <c r="DE252" s="198"/>
      <c r="DF252" s="198"/>
      <c r="DG252" s="198"/>
      <c r="DH252" s="198"/>
      <c r="DI252" s="198"/>
      <c r="DJ252" s="198"/>
      <c r="DK252" s="198"/>
      <c r="DL252" s="198"/>
      <c r="DM252" s="198"/>
      <c r="DN252" s="198"/>
      <c r="DO252" s="198"/>
      <c r="DP252" s="198"/>
      <c r="DQ252" s="198"/>
      <c r="DR252" s="198"/>
      <c r="DS252" s="198"/>
      <c r="DT252" s="198"/>
      <c r="DU252" s="198"/>
      <c r="DV252" s="198"/>
      <c r="DW252" s="198"/>
      <c r="DX252" s="198"/>
      <c r="DY252" s="198"/>
      <c r="DZ252" s="198"/>
      <c r="EA252" s="198"/>
      <c r="EB252" s="198"/>
      <c r="EC252" s="198"/>
      <c r="ED252" s="198"/>
    </row>
    <row r="253" spans="1:134" s="22" customFormat="1" x14ac:dyDescent="0.2">
      <c r="A253" s="92">
        <v>222</v>
      </c>
      <c r="B253" s="89" t="s">
        <v>1004</v>
      </c>
      <c r="C253" s="91" t="s">
        <v>737</v>
      </c>
      <c r="D253" s="108">
        <v>50</v>
      </c>
      <c r="E253" s="109">
        <v>0</v>
      </c>
      <c r="F253" s="109">
        <f t="shared" si="33"/>
        <v>50</v>
      </c>
      <c r="G253" s="137" t="s">
        <v>1921</v>
      </c>
      <c r="H253" s="145" t="s">
        <v>1749</v>
      </c>
      <c r="I253" s="87">
        <v>100</v>
      </c>
      <c r="J253" s="87">
        <v>0</v>
      </c>
      <c r="K253" s="87">
        <f t="shared" ref="K253:K291" si="34">I253+J253</f>
        <v>100</v>
      </c>
      <c r="L253" s="198"/>
      <c r="M253" s="198"/>
      <c r="N253" s="198"/>
      <c r="O253" s="198"/>
      <c r="P253" s="198"/>
      <c r="Q253" s="198"/>
      <c r="R253" s="198"/>
      <c r="S253" s="198"/>
      <c r="T253" s="198"/>
      <c r="U253" s="198"/>
      <c r="V253" s="198"/>
      <c r="W253" s="198"/>
      <c r="X253" s="198"/>
      <c r="Y253" s="198"/>
      <c r="Z253" s="198"/>
      <c r="AA253" s="198"/>
      <c r="AB253" s="198"/>
      <c r="AC253" s="198"/>
      <c r="AD253" s="198"/>
      <c r="AE253" s="198"/>
      <c r="AF253" s="198"/>
      <c r="AG253" s="198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98"/>
      <c r="AS253" s="198"/>
      <c r="AT253" s="198"/>
      <c r="AU253" s="198"/>
      <c r="AV253" s="198"/>
      <c r="AW253" s="198"/>
      <c r="AX253" s="198"/>
      <c r="AY253" s="198"/>
      <c r="AZ253" s="198"/>
      <c r="BA253" s="198"/>
      <c r="BB253" s="198"/>
      <c r="BC253" s="198"/>
      <c r="BD253" s="198"/>
      <c r="BE253" s="198"/>
      <c r="BF253" s="198"/>
      <c r="BG253" s="198"/>
      <c r="BH253" s="198"/>
      <c r="BI253" s="198"/>
      <c r="BJ253" s="198"/>
      <c r="BK253" s="198"/>
      <c r="BL253" s="198"/>
      <c r="BM253" s="198"/>
      <c r="BN253" s="198"/>
      <c r="BO253" s="198"/>
      <c r="BP253" s="198"/>
      <c r="BQ253" s="198"/>
      <c r="BR253" s="198"/>
      <c r="BS253" s="198"/>
      <c r="BT253" s="198"/>
      <c r="BU253" s="198"/>
      <c r="BV253" s="198"/>
      <c r="BW253" s="198"/>
      <c r="BX253" s="198"/>
      <c r="BY253" s="198"/>
      <c r="BZ253" s="198"/>
      <c r="CA253" s="198"/>
      <c r="CB253" s="198"/>
      <c r="CC253" s="198"/>
      <c r="CD253" s="198"/>
      <c r="CE253" s="198"/>
      <c r="CF253" s="198"/>
      <c r="CG253" s="198"/>
      <c r="CH253" s="198"/>
      <c r="CI253" s="198"/>
      <c r="CJ253" s="198"/>
      <c r="CK253" s="198"/>
      <c r="CL253" s="198"/>
      <c r="CM253" s="198"/>
      <c r="CN253" s="198"/>
      <c r="CO253" s="198"/>
      <c r="CP253" s="198"/>
      <c r="CQ253" s="198"/>
      <c r="CR253" s="198"/>
      <c r="CS253" s="198"/>
      <c r="CT253" s="198"/>
      <c r="CU253" s="198"/>
      <c r="CV253" s="198"/>
      <c r="CW253" s="198"/>
      <c r="CX253" s="198"/>
      <c r="CY253" s="198"/>
      <c r="CZ253" s="198"/>
      <c r="DA253" s="198"/>
      <c r="DB253" s="198"/>
      <c r="DC253" s="198"/>
      <c r="DD253" s="198"/>
      <c r="DE253" s="198"/>
      <c r="DF253" s="198"/>
      <c r="DG253" s="198"/>
      <c r="DH253" s="198"/>
      <c r="DI253" s="198"/>
      <c r="DJ253" s="198"/>
      <c r="DK253" s="198"/>
      <c r="DL253" s="198"/>
      <c r="DM253" s="198"/>
      <c r="DN253" s="198"/>
      <c r="DO253" s="198"/>
      <c r="DP253" s="198"/>
      <c r="DQ253" s="198"/>
      <c r="DR253" s="198"/>
      <c r="DS253" s="198"/>
      <c r="DT253" s="198"/>
      <c r="DU253" s="198"/>
      <c r="DV253" s="198"/>
      <c r="DW253" s="198"/>
      <c r="DX253" s="198"/>
      <c r="DY253" s="198"/>
      <c r="DZ253" s="198"/>
      <c r="EA253" s="198"/>
      <c r="EB253" s="198"/>
      <c r="EC253" s="198"/>
      <c r="ED253" s="198"/>
    </row>
    <row r="254" spans="1:134" s="22" customFormat="1" x14ac:dyDescent="0.2">
      <c r="A254" s="92">
        <f t="shared" ref="A254:A290" si="35">A253+1</f>
        <v>223</v>
      </c>
      <c r="B254" s="92" t="s">
        <v>1691</v>
      </c>
      <c r="C254" s="91" t="s">
        <v>1753</v>
      </c>
      <c r="D254" s="87">
        <v>550</v>
      </c>
      <c r="E254" s="109">
        <v>0</v>
      </c>
      <c r="F254" s="109">
        <f t="shared" si="33"/>
        <v>550</v>
      </c>
      <c r="G254" s="265" t="s">
        <v>1922</v>
      </c>
      <c r="H254" s="266" t="s">
        <v>1923</v>
      </c>
      <c r="I254" s="157">
        <v>100</v>
      </c>
      <c r="J254" s="87">
        <v>0</v>
      </c>
      <c r="K254" s="87">
        <f t="shared" si="34"/>
        <v>100</v>
      </c>
      <c r="L254" s="198"/>
      <c r="M254" s="198"/>
      <c r="N254" s="198"/>
      <c r="O254" s="198"/>
      <c r="P254" s="198"/>
      <c r="Q254" s="198"/>
      <c r="R254" s="198"/>
      <c r="S254" s="198"/>
      <c r="T254" s="198"/>
      <c r="U254" s="198"/>
      <c r="V254" s="198"/>
      <c r="W254" s="198"/>
      <c r="X254" s="198"/>
      <c r="Y254" s="198"/>
      <c r="Z254" s="198"/>
      <c r="AA254" s="198"/>
      <c r="AB254" s="198"/>
      <c r="AC254" s="198"/>
      <c r="AD254" s="198"/>
      <c r="AE254" s="198"/>
      <c r="AF254" s="198"/>
      <c r="AG254" s="198"/>
      <c r="AH254" s="198"/>
      <c r="AI254" s="198"/>
      <c r="AJ254" s="198"/>
      <c r="AK254" s="198"/>
      <c r="AL254" s="198"/>
      <c r="AM254" s="198"/>
      <c r="AN254" s="198"/>
      <c r="AO254" s="198"/>
      <c r="AP254" s="198"/>
      <c r="AQ254" s="198"/>
      <c r="AR254" s="198"/>
      <c r="AS254" s="198"/>
      <c r="AT254" s="198"/>
      <c r="AU254" s="198"/>
      <c r="AV254" s="198"/>
      <c r="AW254" s="198"/>
      <c r="AX254" s="198"/>
      <c r="AY254" s="198"/>
      <c r="AZ254" s="198"/>
      <c r="BA254" s="198"/>
      <c r="BB254" s="198"/>
      <c r="BC254" s="198"/>
      <c r="BD254" s="198"/>
      <c r="BE254" s="198"/>
      <c r="BF254" s="198"/>
      <c r="BG254" s="198"/>
      <c r="BH254" s="198"/>
      <c r="BI254" s="198"/>
      <c r="BJ254" s="198"/>
      <c r="BK254" s="198"/>
      <c r="BL254" s="198"/>
      <c r="BM254" s="198"/>
      <c r="BN254" s="198"/>
      <c r="BO254" s="198"/>
      <c r="BP254" s="198"/>
      <c r="BQ254" s="198"/>
      <c r="BR254" s="198"/>
      <c r="BS254" s="198"/>
      <c r="BT254" s="198"/>
      <c r="BU254" s="198"/>
      <c r="BV254" s="198"/>
      <c r="BW254" s="198"/>
      <c r="BX254" s="198"/>
      <c r="BY254" s="198"/>
      <c r="BZ254" s="198"/>
      <c r="CA254" s="198"/>
      <c r="CB254" s="198"/>
      <c r="CC254" s="198"/>
      <c r="CD254" s="198"/>
      <c r="CE254" s="198"/>
      <c r="CF254" s="198"/>
      <c r="CG254" s="198"/>
      <c r="CH254" s="198"/>
      <c r="CI254" s="198"/>
      <c r="CJ254" s="198"/>
      <c r="CK254" s="198"/>
      <c r="CL254" s="198"/>
      <c r="CM254" s="198"/>
      <c r="CN254" s="198"/>
      <c r="CO254" s="198"/>
      <c r="CP254" s="198"/>
      <c r="CQ254" s="198"/>
      <c r="CR254" s="198"/>
      <c r="CS254" s="198"/>
      <c r="CT254" s="198"/>
      <c r="CU254" s="198"/>
      <c r="CV254" s="198"/>
      <c r="CW254" s="198"/>
      <c r="CX254" s="198"/>
      <c r="CY254" s="198"/>
      <c r="CZ254" s="198"/>
      <c r="DA254" s="198"/>
      <c r="DB254" s="198"/>
      <c r="DC254" s="198"/>
      <c r="DD254" s="198"/>
      <c r="DE254" s="198"/>
      <c r="DF254" s="198"/>
      <c r="DG254" s="198"/>
      <c r="DH254" s="198"/>
      <c r="DI254" s="198"/>
      <c r="DJ254" s="198"/>
      <c r="DK254" s="198"/>
      <c r="DL254" s="198"/>
      <c r="DM254" s="198"/>
      <c r="DN254" s="198"/>
      <c r="DO254" s="198"/>
      <c r="DP254" s="198"/>
      <c r="DQ254" s="198"/>
      <c r="DR254" s="198"/>
      <c r="DS254" s="198"/>
      <c r="DT254" s="198"/>
      <c r="DU254" s="198"/>
      <c r="DV254" s="198"/>
      <c r="DW254" s="198"/>
      <c r="DX254" s="198"/>
      <c r="DY254" s="198"/>
      <c r="DZ254" s="198"/>
      <c r="EA254" s="198"/>
      <c r="EB254" s="198"/>
      <c r="EC254" s="198"/>
      <c r="ED254" s="198"/>
    </row>
    <row r="255" spans="1:134" s="22" customFormat="1" x14ac:dyDescent="0.2">
      <c r="A255" s="92">
        <f t="shared" si="35"/>
        <v>224</v>
      </c>
      <c r="B255" s="92" t="s">
        <v>1692</v>
      </c>
      <c r="C255" s="91" t="s">
        <v>1754</v>
      </c>
      <c r="D255" s="87">
        <v>350</v>
      </c>
      <c r="E255" s="109">
        <v>0</v>
      </c>
      <c r="F255" s="109">
        <f t="shared" si="33"/>
        <v>350</v>
      </c>
      <c r="G255" s="144" t="s">
        <v>1924</v>
      </c>
      <c r="H255" s="91" t="s">
        <v>737</v>
      </c>
      <c r="I255" s="94">
        <v>50</v>
      </c>
      <c r="J255" s="87">
        <v>0</v>
      </c>
      <c r="K255" s="87">
        <f t="shared" si="34"/>
        <v>50</v>
      </c>
      <c r="L255" s="198"/>
      <c r="M255" s="198"/>
      <c r="N255" s="198"/>
      <c r="O255" s="198"/>
      <c r="P255" s="198"/>
      <c r="Q255" s="198"/>
      <c r="R255" s="198"/>
      <c r="S255" s="198"/>
      <c r="T255" s="198"/>
      <c r="U255" s="198"/>
      <c r="V255" s="198"/>
      <c r="W255" s="198"/>
      <c r="X255" s="198"/>
      <c r="Y255" s="198"/>
      <c r="Z255" s="198"/>
      <c r="AA255" s="198"/>
      <c r="AB255" s="198"/>
      <c r="AC255" s="198"/>
      <c r="AD255" s="198"/>
      <c r="AE255" s="198"/>
      <c r="AF255" s="198"/>
      <c r="AG255" s="198"/>
      <c r="AH255" s="198"/>
      <c r="AI255" s="198"/>
      <c r="AJ255" s="198"/>
      <c r="AK255" s="198"/>
      <c r="AL255" s="198"/>
      <c r="AM255" s="198"/>
      <c r="AN255" s="198"/>
      <c r="AO255" s="198"/>
      <c r="AP255" s="198"/>
      <c r="AQ255" s="198"/>
      <c r="AR255" s="198"/>
      <c r="AS255" s="198"/>
      <c r="AT255" s="198"/>
      <c r="AU255" s="198"/>
      <c r="AV255" s="198"/>
      <c r="AW255" s="198"/>
      <c r="AX255" s="198"/>
      <c r="AY255" s="198"/>
      <c r="AZ255" s="198"/>
      <c r="BA255" s="198"/>
      <c r="BB255" s="198"/>
      <c r="BC255" s="198"/>
      <c r="BD255" s="198"/>
      <c r="BE255" s="198"/>
      <c r="BF255" s="198"/>
      <c r="BG255" s="198"/>
      <c r="BH255" s="198"/>
      <c r="BI255" s="198"/>
      <c r="BJ255" s="198"/>
      <c r="BK255" s="198"/>
      <c r="BL255" s="198"/>
      <c r="BM255" s="198"/>
      <c r="BN255" s="198"/>
      <c r="BO255" s="198"/>
      <c r="BP255" s="198"/>
      <c r="BQ255" s="198"/>
      <c r="BR255" s="198"/>
      <c r="BS255" s="198"/>
      <c r="BT255" s="198"/>
      <c r="BU255" s="198"/>
      <c r="BV255" s="198"/>
      <c r="BW255" s="198"/>
      <c r="BX255" s="198"/>
      <c r="BY255" s="198"/>
      <c r="BZ255" s="198"/>
      <c r="CA255" s="198"/>
      <c r="CB255" s="198"/>
      <c r="CC255" s="198"/>
      <c r="CD255" s="198"/>
      <c r="CE255" s="198"/>
      <c r="CF255" s="198"/>
      <c r="CG255" s="198"/>
      <c r="CH255" s="198"/>
      <c r="CI255" s="198"/>
      <c r="CJ255" s="198"/>
      <c r="CK255" s="198"/>
      <c r="CL255" s="198"/>
      <c r="CM255" s="198"/>
      <c r="CN255" s="198"/>
      <c r="CO255" s="198"/>
      <c r="CP255" s="198"/>
      <c r="CQ255" s="198"/>
      <c r="CR255" s="198"/>
      <c r="CS255" s="198"/>
      <c r="CT255" s="198"/>
      <c r="CU255" s="198"/>
      <c r="CV255" s="198"/>
      <c r="CW255" s="198"/>
      <c r="CX255" s="198"/>
      <c r="CY255" s="198"/>
      <c r="CZ255" s="198"/>
      <c r="DA255" s="198"/>
      <c r="DB255" s="198"/>
      <c r="DC255" s="198"/>
      <c r="DD255" s="198"/>
      <c r="DE255" s="198"/>
      <c r="DF255" s="198"/>
      <c r="DG255" s="198"/>
      <c r="DH255" s="198"/>
      <c r="DI255" s="198"/>
      <c r="DJ255" s="198"/>
      <c r="DK255" s="198"/>
      <c r="DL255" s="198"/>
      <c r="DM255" s="198"/>
      <c r="DN255" s="198"/>
      <c r="DO255" s="198"/>
      <c r="DP255" s="198"/>
      <c r="DQ255" s="198"/>
      <c r="DR255" s="198"/>
      <c r="DS255" s="198"/>
      <c r="DT255" s="198"/>
      <c r="DU255" s="198"/>
      <c r="DV255" s="198"/>
      <c r="DW255" s="198"/>
      <c r="DX255" s="198"/>
      <c r="DY255" s="198"/>
      <c r="DZ255" s="198"/>
      <c r="EA255" s="198"/>
      <c r="EB255" s="198"/>
      <c r="EC255" s="198"/>
      <c r="ED255" s="198"/>
    </row>
    <row r="256" spans="1:134" s="22" customFormat="1" ht="14.45" customHeight="1" x14ac:dyDescent="0.2">
      <c r="A256" s="92">
        <f t="shared" si="35"/>
        <v>225</v>
      </c>
      <c r="B256" s="92" t="s">
        <v>1693</v>
      </c>
      <c r="C256" s="91" t="s">
        <v>1755</v>
      </c>
      <c r="D256" s="87">
        <v>500</v>
      </c>
      <c r="E256" s="109">
        <v>0</v>
      </c>
      <c r="F256" s="109">
        <f t="shared" si="33"/>
        <v>500</v>
      </c>
      <c r="G256" s="137" t="s">
        <v>1925</v>
      </c>
      <c r="H256" s="145" t="s">
        <v>136</v>
      </c>
      <c r="I256" s="94">
        <v>650</v>
      </c>
      <c r="J256" s="87">
        <v>0</v>
      </c>
      <c r="K256" s="87">
        <f t="shared" si="34"/>
        <v>650</v>
      </c>
      <c r="L256" s="198"/>
      <c r="M256" s="198"/>
      <c r="N256" s="198"/>
      <c r="O256" s="198"/>
      <c r="P256" s="198"/>
      <c r="Q256" s="198"/>
      <c r="R256" s="198"/>
      <c r="S256" s="198"/>
      <c r="T256" s="198"/>
      <c r="U256" s="198"/>
      <c r="V256" s="198"/>
      <c r="W256" s="198"/>
      <c r="X256" s="198"/>
      <c r="Y256" s="198"/>
      <c r="Z256" s="198"/>
      <c r="AA256" s="198"/>
      <c r="AB256" s="198"/>
      <c r="AC256" s="198"/>
      <c r="AD256" s="198"/>
      <c r="AE256" s="198"/>
      <c r="AF256" s="198"/>
      <c r="AG256" s="198"/>
      <c r="AH256" s="198"/>
      <c r="AI256" s="198"/>
      <c r="AJ256" s="198"/>
      <c r="AK256" s="198"/>
      <c r="AL256" s="198"/>
      <c r="AM256" s="198"/>
      <c r="AN256" s="198"/>
      <c r="AO256" s="198"/>
      <c r="AP256" s="198"/>
      <c r="AQ256" s="198"/>
      <c r="AR256" s="198"/>
      <c r="AS256" s="198"/>
      <c r="AT256" s="198"/>
      <c r="AU256" s="198"/>
      <c r="AV256" s="198"/>
      <c r="AW256" s="198"/>
      <c r="AX256" s="198"/>
      <c r="AY256" s="198"/>
      <c r="AZ256" s="198"/>
      <c r="BA256" s="198"/>
      <c r="BB256" s="198"/>
      <c r="BC256" s="198"/>
      <c r="BD256" s="198"/>
      <c r="BE256" s="198"/>
      <c r="BF256" s="198"/>
      <c r="BG256" s="198"/>
      <c r="BH256" s="198"/>
      <c r="BI256" s="198"/>
      <c r="BJ256" s="198"/>
      <c r="BK256" s="198"/>
      <c r="BL256" s="198"/>
      <c r="BM256" s="198"/>
      <c r="BN256" s="198"/>
      <c r="BO256" s="198"/>
      <c r="BP256" s="198"/>
      <c r="BQ256" s="198"/>
      <c r="BR256" s="198"/>
      <c r="BS256" s="198"/>
      <c r="BT256" s="198"/>
      <c r="BU256" s="198"/>
      <c r="BV256" s="198"/>
      <c r="BW256" s="198"/>
      <c r="BX256" s="198"/>
      <c r="BY256" s="198"/>
      <c r="BZ256" s="198"/>
      <c r="CA256" s="198"/>
      <c r="CB256" s="198"/>
      <c r="CC256" s="198"/>
      <c r="CD256" s="198"/>
      <c r="CE256" s="198"/>
      <c r="CF256" s="198"/>
      <c r="CG256" s="198"/>
      <c r="CH256" s="198"/>
      <c r="CI256" s="198"/>
      <c r="CJ256" s="198"/>
      <c r="CK256" s="198"/>
      <c r="CL256" s="198"/>
      <c r="CM256" s="198"/>
      <c r="CN256" s="198"/>
      <c r="CO256" s="198"/>
      <c r="CP256" s="198"/>
      <c r="CQ256" s="198"/>
      <c r="CR256" s="198"/>
      <c r="CS256" s="198"/>
      <c r="CT256" s="198"/>
      <c r="CU256" s="198"/>
      <c r="CV256" s="198"/>
      <c r="CW256" s="198"/>
      <c r="CX256" s="198"/>
      <c r="CY256" s="198"/>
      <c r="CZ256" s="198"/>
      <c r="DA256" s="198"/>
      <c r="DB256" s="198"/>
      <c r="DC256" s="198"/>
      <c r="DD256" s="198"/>
      <c r="DE256" s="198"/>
      <c r="DF256" s="198"/>
      <c r="DG256" s="198"/>
      <c r="DH256" s="198"/>
      <c r="DI256" s="198"/>
      <c r="DJ256" s="198"/>
      <c r="DK256" s="198"/>
      <c r="DL256" s="198"/>
      <c r="DM256" s="198"/>
      <c r="DN256" s="198"/>
      <c r="DO256" s="198"/>
      <c r="DP256" s="198"/>
      <c r="DQ256" s="198"/>
      <c r="DR256" s="198"/>
      <c r="DS256" s="198"/>
      <c r="DT256" s="198"/>
      <c r="DU256" s="198"/>
      <c r="DV256" s="198"/>
      <c r="DW256" s="198"/>
      <c r="DX256" s="198"/>
      <c r="DY256" s="198"/>
      <c r="DZ256" s="198"/>
      <c r="EA256" s="198"/>
      <c r="EB256" s="198"/>
      <c r="EC256" s="198"/>
      <c r="ED256" s="198"/>
    </row>
    <row r="257" spans="1:134" s="22" customFormat="1" x14ac:dyDescent="0.2">
      <c r="A257" s="206">
        <f t="shared" si="35"/>
        <v>226</v>
      </c>
      <c r="B257" s="92" t="s">
        <v>1694</v>
      </c>
      <c r="C257" s="91" t="s">
        <v>1756</v>
      </c>
      <c r="D257" s="87">
        <v>300</v>
      </c>
      <c r="E257" s="109">
        <v>0</v>
      </c>
      <c r="F257" s="109">
        <f t="shared" si="33"/>
        <v>300</v>
      </c>
      <c r="G257" s="137" t="s">
        <v>1926</v>
      </c>
      <c r="H257" s="145" t="s">
        <v>1927</v>
      </c>
      <c r="I257" s="94">
        <v>350</v>
      </c>
      <c r="J257" s="87">
        <v>0</v>
      </c>
      <c r="K257" s="87">
        <f t="shared" si="34"/>
        <v>350</v>
      </c>
      <c r="L257" s="198"/>
      <c r="M257" s="198"/>
      <c r="N257" s="198"/>
      <c r="O257" s="198"/>
      <c r="P257" s="198"/>
      <c r="Q257" s="198"/>
      <c r="R257" s="198"/>
      <c r="S257" s="198"/>
      <c r="T257" s="198"/>
      <c r="U257" s="198"/>
      <c r="V257" s="198"/>
      <c r="W257" s="198"/>
      <c r="X257" s="198"/>
      <c r="Y257" s="198"/>
      <c r="Z257" s="198"/>
      <c r="AA257" s="198"/>
      <c r="AB257" s="198"/>
      <c r="AC257" s="198"/>
      <c r="AD257" s="198"/>
      <c r="AE257" s="198"/>
      <c r="AF257" s="198"/>
      <c r="AG257" s="198"/>
      <c r="AH257" s="198"/>
      <c r="AI257" s="198"/>
      <c r="AJ257" s="198"/>
      <c r="AK257" s="198"/>
      <c r="AL257" s="198"/>
      <c r="AM257" s="198"/>
      <c r="AN257" s="198"/>
      <c r="AO257" s="198"/>
      <c r="AP257" s="198"/>
      <c r="AQ257" s="198"/>
      <c r="AR257" s="198"/>
      <c r="AS257" s="198"/>
      <c r="AT257" s="198"/>
      <c r="AU257" s="198"/>
      <c r="AV257" s="198"/>
      <c r="AW257" s="198"/>
      <c r="AX257" s="198"/>
      <c r="AY257" s="198"/>
      <c r="AZ257" s="198"/>
      <c r="BA257" s="198"/>
      <c r="BB257" s="198"/>
      <c r="BC257" s="198"/>
      <c r="BD257" s="198"/>
      <c r="BE257" s="198"/>
      <c r="BF257" s="198"/>
      <c r="BG257" s="198"/>
      <c r="BH257" s="198"/>
      <c r="BI257" s="198"/>
      <c r="BJ257" s="198"/>
      <c r="BK257" s="198"/>
      <c r="BL257" s="198"/>
      <c r="BM257" s="198"/>
      <c r="BN257" s="198"/>
      <c r="BO257" s="198"/>
      <c r="BP257" s="198"/>
      <c r="BQ257" s="198"/>
      <c r="BR257" s="198"/>
      <c r="BS257" s="198"/>
      <c r="BT257" s="198"/>
      <c r="BU257" s="198"/>
      <c r="BV257" s="198"/>
      <c r="BW257" s="198"/>
      <c r="BX257" s="198"/>
      <c r="BY257" s="198"/>
      <c r="BZ257" s="198"/>
      <c r="CA257" s="198"/>
      <c r="CB257" s="198"/>
      <c r="CC257" s="198"/>
      <c r="CD257" s="198"/>
      <c r="CE257" s="198"/>
      <c r="CF257" s="198"/>
      <c r="CG257" s="198"/>
      <c r="CH257" s="198"/>
      <c r="CI257" s="198"/>
      <c r="CJ257" s="198"/>
      <c r="CK257" s="198"/>
      <c r="CL257" s="198"/>
      <c r="CM257" s="198"/>
      <c r="CN257" s="198"/>
      <c r="CO257" s="198"/>
      <c r="CP257" s="198"/>
      <c r="CQ257" s="198"/>
      <c r="CR257" s="198"/>
      <c r="CS257" s="198"/>
      <c r="CT257" s="198"/>
      <c r="CU257" s="198"/>
      <c r="CV257" s="198"/>
      <c r="CW257" s="198"/>
      <c r="CX257" s="198"/>
      <c r="CY257" s="198"/>
      <c r="CZ257" s="198"/>
      <c r="DA257" s="198"/>
      <c r="DB257" s="198"/>
      <c r="DC257" s="198"/>
      <c r="DD257" s="198"/>
      <c r="DE257" s="198"/>
      <c r="DF257" s="198"/>
      <c r="DG257" s="198"/>
      <c r="DH257" s="198"/>
      <c r="DI257" s="198"/>
      <c r="DJ257" s="198"/>
      <c r="DK257" s="198"/>
      <c r="DL257" s="198"/>
      <c r="DM257" s="198"/>
      <c r="DN257" s="198"/>
      <c r="DO257" s="198"/>
      <c r="DP257" s="198"/>
      <c r="DQ257" s="198"/>
      <c r="DR257" s="198"/>
      <c r="DS257" s="198"/>
      <c r="DT257" s="198"/>
      <c r="DU257" s="198"/>
      <c r="DV257" s="198"/>
      <c r="DW257" s="198"/>
      <c r="DX257" s="198"/>
      <c r="DY257" s="198"/>
      <c r="DZ257" s="198"/>
      <c r="EA257" s="198"/>
      <c r="EB257" s="198"/>
      <c r="EC257" s="198"/>
      <c r="ED257" s="198"/>
    </row>
    <row r="258" spans="1:134" s="22" customFormat="1" x14ac:dyDescent="0.2">
      <c r="A258" s="206">
        <f t="shared" si="35"/>
        <v>227</v>
      </c>
      <c r="B258" s="92" t="s">
        <v>1695</v>
      </c>
      <c r="C258" s="91" t="s">
        <v>1757</v>
      </c>
      <c r="D258" s="108">
        <v>550</v>
      </c>
      <c r="E258" s="109">
        <v>0</v>
      </c>
      <c r="F258" s="109">
        <f t="shared" si="33"/>
        <v>550</v>
      </c>
      <c r="G258" s="137" t="s">
        <v>1928</v>
      </c>
      <c r="H258" s="145" t="s">
        <v>1929</v>
      </c>
      <c r="I258" s="94">
        <v>650</v>
      </c>
      <c r="J258" s="87">
        <v>0</v>
      </c>
      <c r="K258" s="87">
        <f t="shared" si="34"/>
        <v>650</v>
      </c>
      <c r="L258" s="198"/>
      <c r="M258" s="198"/>
      <c r="N258" s="198"/>
      <c r="O258" s="198"/>
      <c r="P258" s="198"/>
      <c r="Q258" s="198"/>
      <c r="R258" s="198"/>
      <c r="S258" s="198"/>
      <c r="T258" s="198"/>
      <c r="U258" s="198"/>
      <c r="V258" s="198"/>
      <c r="W258" s="198"/>
      <c r="X258" s="198"/>
      <c r="Y258" s="198"/>
      <c r="Z258" s="198"/>
      <c r="AA258" s="198"/>
      <c r="AB258" s="198"/>
      <c r="AC258" s="198"/>
      <c r="AD258" s="198"/>
      <c r="AE258" s="198"/>
      <c r="AF258" s="198"/>
      <c r="AG258" s="198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  <c r="AV258" s="198"/>
      <c r="AW258" s="198"/>
      <c r="AX258" s="198"/>
      <c r="AY258" s="198"/>
      <c r="AZ258" s="198"/>
      <c r="BA258" s="198"/>
      <c r="BB258" s="198"/>
      <c r="BC258" s="198"/>
      <c r="BD258" s="198"/>
      <c r="BE258" s="198"/>
      <c r="BF258" s="198"/>
      <c r="BG258" s="198"/>
      <c r="BH258" s="198"/>
      <c r="BI258" s="198"/>
      <c r="BJ258" s="198"/>
      <c r="BK258" s="198"/>
      <c r="BL258" s="198"/>
      <c r="BM258" s="198"/>
      <c r="BN258" s="198"/>
      <c r="BO258" s="198"/>
      <c r="BP258" s="198"/>
      <c r="BQ258" s="198"/>
      <c r="BR258" s="198"/>
      <c r="BS258" s="198"/>
      <c r="BT258" s="198"/>
      <c r="BU258" s="198"/>
      <c r="BV258" s="198"/>
      <c r="BW258" s="198"/>
      <c r="BX258" s="198"/>
      <c r="BY258" s="198"/>
      <c r="BZ258" s="198"/>
      <c r="CA258" s="198"/>
      <c r="CB258" s="198"/>
      <c r="CC258" s="198"/>
      <c r="CD258" s="198"/>
      <c r="CE258" s="198"/>
      <c r="CF258" s="198"/>
      <c r="CG258" s="198"/>
      <c r="CH258" s="198"/>
      <c r="CI258" s="198"/>
      <c r="CJ258" s="198"/>
      <c r="CK258" s="198"/>
      <c r="CL258" s="198"/>
      <c r="CM258" s="198"/>
      <c r="CN258" s="198"/>
      <c r="CO258" s="198"/>
      <c r="CP258" s="198"/>
      <c r="CQ258" s="198"/>
      <c r="CR258" s="198"/>
      <c r="CS258" s="198"/>
      <c r="CT258" s="198"/>
      <c r="CU258" s="198"/>
      <c r="CV258" s="198"/>
      <c r="CW258" s="198"/>
      <c r="CX258" s="198"/>
      <c r="CY258" s="198"/>
      <c r="CZ258" s="198"/>
      <c r="DA258" s="198"/>
      <c r="DB258" s="198"/>
      <c r="DC258" s="198"/>
      <c r="DD258" s="198"/>
      <c r="DE258" s="198"/>
      <c r="DF258" s="198"/>
      <c r="DG258" s="198"/>
      <c r="DH258" s="198"/>
      <c r="DI258" s="198"/>
      <c r="DJ258" s="198"/>
      <c r="DK258" s="198"/>
      <c r="DL258" s="198"/>
      <c r="DM258" s="198"/>
      <c r="DN258" s="198"/>
      <c r="DO258" s="198"/>
      <c r="DP258" s="198"/>
      <c r="DQ258" s="198"/>
      <c r="DR258" s="198"/>
      <c r="DS258" s="198"/>
      <c r="DT258" s="198"/>
      <c r="DU258" s="198"/>
      <c r="DV258" s="198"/>
      <c r="DW258" s="198"/>
      <c r="DX258" s="198"/>
      <c r="DY258" s="198"/>
      <c r="DZ258" s="198"/>
      <c r="EA258" s="198"/>
      <c r="EB258" s="198"/>
      <c r="EC258" s="198"/>
      <c r="ED258" s="198"/>
    </row>
    <row r="259" spans="1:134" s="22" customFormat="1" x14ac:dyDescent="0.2">
      <c r="A259" s="92">
        <f t="shared" si="35"/>
        <v>228</v>
      </c>
      <c r="B259" s="92" t="s">
        <v>1696</v>
      </c>
      <c r="C259" s="91" t="s">
        <v>1758</v>
      </c>
      <c r="D259" s="108">
        <v>350</v>
      </c>
      <c r="E259" s="109">
        <v>0</v>
      </c>
      <c r="F259" s="109">
        <f t="shared" si="33"/>
        <v>350</v>
      </c>
      <c r="G259" s="137" t="s">
        <v>1930</v>
      </c>
      <c r="H259" s="145" t="s">
        <v>1931</v>
      </c>
      <c r="I259" s="94">
        <v>350</v>
      </c>
      <c r="J259" s="87">
        <v>0</v>
      </c>
      <c r="K259" s="87">
        <f t="shared" si="34"/>
        <v>350</v>
      </c>
      <c r="L259" s="198"/>
      <c r="M259" s="198"/>
      <c r="N259" s="198"/>
      <c r="O259" s="198"/>
      <c r="P259" s="198"/>
      <c r="Q259" s="198"/>
      <c r="R259" s="198"/>
      <c r="S259" s="198"/>
      <c r="T259" s="198"/>
      <c r="U259" s="198"/>
      <c r="V259" s="198"/>
      <c r="W259" s="198"/>
      <c r="X259" s="198"/>
      <c r="Y259" s="198"/>
      <c r="Z259" s="198"/>
      <c r="AA259" s="198"/>
      <c r="AB259" s="198"/>
      <c r="AC259" s="198"/>
      <c r="AD259" s="198"/>
      <c r="AE259" s="198"/>
      <c r="AF259" s="198"/>
      <c r="AG259" s="198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8"/>
      <c r="AT259" s="198"/>
      <c r="AU259" s="198"/>
      <c r="AV259" s="198"/>
      <c r="AW259" s="198"/>
      <c r="AX259" s="198"/>
      <c r="AY259" s="198"/>
      <c r="AZ259" s="198"/>
      <c r="BA259" s="198"/>
      <c r="BB259" s="198"/>
      <c r="BC259" s="198"/>
      <c r="BD259" s="198"/>
      <c r="BE259" s="198"/>
      <c r="BF259" s="198"/>
      <c r="BG259" s="198"/>
      <c r="BH259" s="198"/>
      <c r="BI259" s="198"/>
      <c r="BJ259" s="198"/>
      <c r="BK259" s="198"/>
      <c r="BL259" s="198"/>
      <c r="BM259" s="198"/>
      <c r="BN259" s="198"/>
      <c r="BO259" s="198"/>
      <c r="BP259" s="198"/>
      <c r="BQ259" s="198"/>
      <c r="BR259" s="198"/>
      <c r="BS259" s="198"/>
      <c r="BT259" s="198"/>
      <c r="BU259" s="198"/>
      <c r="BV259" s="198"/>
      <c r="BW259" s="198"/>
      <c r="BX259" s="198"/>
      <c r="BY259" s="198"/>
      <c r="BZ259" s="198"/>
      <c r="CA259" s="198"/>
      <c r="CB259" s="198"/>
      <c r="CC259" s="198"/>
      <c r="CD259" s="198"/>
      <c r="CE259" s="198"/>
      <c r="CF259" s="198"/>
      <c r="CG259" s="198"/>
      <c r="CH259" s="198"/>
      <c r="CI259" s="198"/>
      <c r="CJ259" s="198"/>
      <c r="CK259" s="198"/>
      <c r="CL259" s="198"/>
      <c r="CM259" s="198"/>
      <c r="CN259" s="198"/>
      <c r="CO259" s="198"/>
      <c r="CP259" s="198"/>
      <c r="CQ259" s="198"/>
      <c r="CR259" s="198"/>
      <c r="CS259" s="198"/>
      <c r="CT259" s="198"/>
      <c r="CU259" s="198"/>
      <c r="CV259" s="198"/>
      <c r="CW259" s="198"/>
      <c r="CX259" s="198"/>
      <c r="CY259" s="198"/>
      <c r="CZ259" s="198"/>
      <c r="DA259" s="198"/>
      <c r="DB259" s="198"/>
      <c r="DC259" s="198"/>
      <c r="DD259" s="198"/>
      <c r="DE259" s="198"/>
      <c r="DF259" s="198"/>
      <c r="DG259" s="198"/>
      <c r="DH259" s="198"/>
      <c r="DI259" s="198"/>
      <c r="DJ259" s="198"/>
      <c r="DK259" s="198"/>
      <c r="DL259" s="198"/>
      <c r="DM259" s="198"/>
      <c r="DN259" s="198"/>
      <c r="DO259" s="198"/>
      <c r="DP259" s="198"/>
      <c r="DQ259" s="198"/>
      <c r="DR259" s="198"/>
      <c r="DS259" s="198"/>
      <c r="DT259" s="198"/>
      <c r="DU259" s="198"/>
      <c r="DV259" s="198"/>
      <c r="DW259" s="198"/>
      <c r="DX259" s="198"/>
      <c r="DY259" s="198"/>
      <c r="DZ259" s="198"/>
      <c r="EA259" s="198"/>
      <c r="EB259" s="198"/>
      <c r="EC259" s="198"/>
      <c r="ED259" s="198"/>
    </row>
    <row r="260" spans="1:134" s="22" customFormat="1" x14ac:dyDescent="0.2">
      <c r="A260" s="92">
        <f t="shared" si="35"/>
        <v>229</v>
      </c>
      <c r="B260" s="92" t="s">
        <v>1697</v>
      </c>
      <c r="C260" s="91" t="s">
        <v>1759</v>
      </c>
      <c r="D260" s="108">
        <v>500</v>
      </c>
      <c r="E260" s="109">
        <v>0</v>
      </c>
      <c r="F260" s="109">
        <f t="shared" si="33"/>
        <v>500</v>
      </c>
      <c r="G260" s="137" t="s">
        <v>1408</v>
      </c>
      <c r="H260" s="145" t="s">
        <v>137</v>
      </c>
      <c r="I260" s="94">
        <v>650</v>
      </c>
      <c r="J260" s="87">
        <v>0</v>
      </c>
      <c r="K260" s="87">
        <f t="shared" si="34"/>
        <v>650</v>
      </c>
      <c r="L260" s="198"/>
      <c r="M260" s="198"/>
      <c r="N260" s="198"/>
      <c r="O260" s="198"/>
      <c r="P260" s="198"/>
      <c r="Q260" s="198"/>
      <c r="R260" s="198"/>
      <c r="S260" s="198"/>
      <c r="T260" s="198"/>
      <c r="U260" s="198"/>
      <c r="V260" s="198"/>
      <c r="W260" s="198"/>
      <c r="X260" s="198"/>
      <c r="Y260" s="198"/>
      <c r="Z260" s="198"/>
      <c r="AA260" s="198"/>
      <c r="AB260" s="198"/>
      <c r="AC260" s="198"/>
      <c r="AD260" s="198"/>
      <c r="AE260" s="198"/>
      <c r="AF260" s="198"/>
      <c r="AG260" s="198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8"/>
      <c r="AT260" s="198"/>
      <c r="AU260" s="198"/>
      <c r="AV260" s="198"/>
      <c r="AW260" s="198"/>
      <c r="AX260" s="198"/>
      <c r="AY260" s="198"/>
      <c r="AZ260" s="198"/>
      <c r="BA260" s="198"/>
      <c r="BB260" s="198"/>
      <c r="BC260" s="198"/>
      <c r="BD260" s="198"/>
      <c r="BE260" s="198"/>
      <c r="BF260" s="198"/>
      <c r="BG260" s="198"/>
      <c r="BH260" s="198"/>
      <c r="BI260" s="198"/>
      <c r="BJ260" s="198"/>
      <c r="BK260" s="198"/>
      <c r="BL260" s="198"/>
      <c r="BM260" s="198"/>
      <c r="BN260" s="198"/>
      <c r="BO260" s="198"/>
      <c r="BP260" s="198"/>
      <c r="BQ260" s="198"/>
      <c r="BR260" s="198"/>
      <c r="BS260" s="198"/>
      <c r="BT260" s="198"/>
      <c r="BU260" s="198"/>
      <c r="BV260" s="198"/>
      <c r="BW260" s="198"/>
      <c r="BX260" s="198"/>
      <c r="BY260" s="198"/>
      <c r="BZ260" s="198"/>
      <c r="CA260" s="198"/>
      <c r="CB260" s="198"/>
      <c r="CC260" s="198"/>
      <c r="CD260" s="198"/>
      <c r="CE260" s="198"/>
      <c r="CF260" s="198"/>
      <c r="CG260" s="198"/>
      <c r="CH260" s="198"/>
      <c r="CI260" s="198"/>
      <c r="CJ260" s="198"/>
      <c r="CK260" s="198"/>
      <c r="CL260" s="198"/>
      <c r="CM260" s="198"/>
      <c r="CN260" s="198"/>
      <c r="CO260" s="198"/>
      <c r="CP260" s="198"/>
      <c r="CQ260" s="198"/>
      <c r="CR260" s="198"/>
      <c r="CS260" s="198"/>
      <c r="CT260" s="198"/>
      <c r="CU260" s="198"/>
      <c r="CV260" s="198"/>
      <c r="CW260" s="198"/>
      <c r="CX260" s="198"/>
      <c r="CY260" s="198"/>
      <c r="CZ260" s="198"/>
      <c r="DA260" s="198"/>
      <c r="DB260" s="198"/>
      <c r="DC260" s="198"/>
      <c r="DD260" s="198"/>
      <c r="DE260" s="198"/>
      <c r="DF260" s="198"/>
      <c r="DG260" s="198"/>
      <c r="DH260" s="198"/>
      <c r="DI260" s="198"/>
      <c r="DJ260" s="198"/>
      <c r="DK260" s="198"/>
      <c r="DL260" s="198"/>
      <c r="DM260" s="198"/>
      <c r="DN260" s="198"/>
      <c r="DO260" s="198"/>
      <c r="DP260" s="198"/>
      <c r="DQ260" s="198"/>
      <c r="DR260" s="198"/>
      <c r="DS260" s="198"/>
      <c r="DT260" s="198"/>
      <c r="DU260" s="198"/>
      <c r="DV260" s="198"/>
      <c r="DW260" s="198"/>
      <c r="DX260" s="198"/>
      <c r="DY260" s="198"/>
      <c r="DZ260" s="198"/>
      <c r="EA260" s="198"/>
      <c r="EB260" s="198"/>
      <c r="EC260" s="198"/>
      <c r="ED260" s="198"/>
    </row>
    <row r="261" spans="1:134" s="22" customFormat="1" x14ac:dyDescent="0.2">
      <c r="A261" s="92">
        <f t="shared" si="35"/>
        <v>230</v>
      </c>
      <c r="B261" s="92" t="s">
        <v>1698</v>
      </c>
      <c r="C261" s="91" t="s">
        <v>1760</v>
      </c>
      <c r="D261" s="108">
        <v>300</v>
      </c>
      <c r="E261" s="109">
        <v>0</v>
      </c>
      <c r="F261" s="109">
        <f t="shared" si="33"/>
        <v>300</v>
      </c>
      <c r="G261" s="137" t="s">
        <v>1409</v>
      </c>
      <c r="H261" s="145" t="s">
        <v>1410</v>
      </c>
      <c r="I261" s="94">
        <v>350</v>
      </c>
      <c r="J261" s="87">
        <v>0</v>
      </c>
      <c r="K261" s="87">
        <f t="shared" si="34"/>
        <v>350</v>
      </c>
      <c r="L261" s="198"/>
      <c r="M261" s="198"/>
      <c r="N261" s="198"/>
      <c r="O261" s="198"/>
      <c r="P261" s="198"/>
      <c r="Q261" s="198"/>
      <c r="R261" s="198"/>
      <c r="S261" s="198"/>
      <c r="T261" s="198"/>
      <c r="U261" s="198"/>
      <c r="V261" s="198"/>
      <c r="W261" s="198"/>
      <c r="X261" s="198"/>
      <c r="Y261" s="198"/>
      <c r="Z261" s="198"/>
      <c r="AA261" s="198"/>
      <c r="AB261" s="198"/>
      <c r="AC261" s="198"/>
      <c r="AD261" s="198"/>
      <c r="AE261" s="198"/>
      <c r="AF261" s="198"/>
      <c r="AG261" s="198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  <c r="AV261" s="198"/>
      <c r="AW261" s="198"/>
      <c r="AX261" s="198"/>
      <c r="AY261" s="198"/>
      <c r="AZ261" s="198"/>
      <c r="BA261" s="198"/>
      <c r="BB261" s="198"/>
      <c r="BC261" s="198"/>
      <c r="BD261" s="198"/>
      <c r="BE261" s="198"/>
      <c r="BF261" s="198"/>
      <c r="BG261" s="198"/>
      <c r="BH261" s="198"/>
      <c r="BI261" s="198"/>
      <c r="BJ261" s="198"/>
      <c r="BK261" s="198"/>
      <c r="BL261" s="198"/>
      <c r="BM261" s="198"/>
      <c r="BN261" s="198"/>
      <c r="BO261" s="198"/>
      <c r="BP261" s="198"/>
      <c r="BQ261" s="198"/>
      <c r="BR261" s="198"/>
      <c r="BS261" s="198"/>
      <c r="BT261" s="198"/>
      <c r="BU261" s="198"/>
      <c r="BV261" s="198"/>
      <c r="BW261" s="198"/>
      <c r="BX261" s="198"/>
      <c r="BY261" s="198"/>
      <c r="BZ261" s="198"/>
      <c r="CA261" s="198"/>
      <c r="CB261" s="198"/>
      <c r="CC261" s="198"/>
      <c r="CD261" s="198"/>
      <c r="CE261" s="198"/>
      <c r="CF261" s="198"/>
      <c r="CG261" s="198"/>
      <c r="CH261" s="198"/>
      <c r="CI261" s="198"/>
      <c r="CJ261" s="198"/>
      <c r="CK261" s="198"/>
      <c r="CL261" s="198"/>
      <c r="CM261" s="198"/>
      <c r="CN261" s="198"/>
      <c r="CO261" s="198"/>
      <c r="CP261" s="198"/>
      <c r="CQ261" s="198"/>
      <c r="CR261" s="198"/>
      <c r="CS261" s="198"/>
      <c r="CT261" s="198"/>
      <c r="CU261" s="198"/>
      <c r="CV261" s="198"/>
      <c r="CW261" s="198"/>
      <c r="CX261" s="198"/>
      <c r="CY261" s="198"/>
      <c r="CZ261" s="198"/>
      <c r="DA261" s="198"/>
      <c r="DB261" s="198"/>
      <c r="DC261" s="198"/>
      <c r="DD261" s="198"/>
      <c r="DE261" s="198"/>
      <c r="DF261" s="198"/>
      <c r="DG261" s="198"/>
      <c r="DH261" s="198"/>
      <c r="DI261" s="198"/>
      <c r="DJ261" s="198"/>
      <c r="DK261" s="198"/>
      <c r="DL261" s="198"/>
      <c r="DM261" s="198"/>
      <c r="DN261" s="198"/>
      <c r="DO261" s="198"/>
      <c r="DP261" s="198"/>
      <c r="DQ261" s="198"/>
      <c r="DR261" s="198"/>
      <c r="DS261" s="198"/>
      <c r="DT261" s="198"/>
      <c r="DU261" s="198"/>
      <c r="DV261" s="198"/>
      <c r="DW261" s="198"/>
      <c r="DX261" s="198"/>
      <c r="DY261" s="198"/>
      <c r="DZ261" s="198"/>
      <c r="EA261" s="198"/>
      <c r="EB261" s="198"/>
      <c r="EC261" s="198"/>
      <c r="ED261" s="198"/>
    </row>
    <row r="262" spans="1:134" s="22" customFormat="1" x14ac:dyDescent="0.2">
      <c r="A262" s="92">
        <f t="shared" si="35"/>
        <v>231</v>
      </c>
      <c r="B262" s="92" t="s">
        <v>1700</v>
      </c>
      <c r="C262" s="91" t="s">
        <v>96</v>
      </c>
      <c r="D262" s="108">
        <v>550</v>
      </c>
      <c r="E262" s="109">
        <v>0</v>
      </c>
      <c r="F262" s="109">
        <f t="shared" si="33"/>
        <v>550</v>
      </c>
      <c r="G262" s="137" t="s">
        <v>1411</v>
      </c>
      <c r="H262" s="145" t="s">
        <v>138</v>
      </c>
      <c r="I262" s="94">
        <v>600</v>
      </c>
      <c r="J262" s="87">
        <v>0</v>
      </c>
      <c r="K262" s="87">
        <f t="shared" si="34"/>
        <v>600</v>
      </c>
      <c r="L262" s="198"/>
      <c r="M262" s="198"/>
      <c r="N262" s="198"/>
      <c r="O262" s="198"/>
      <c r="P262" s="198"/>
      <c r="Q262" s="198"/>
      <c r="R262" s="198"/>
      <c r="S262" s="198"/>
      <c r="T262" s="198"/>
      <c r="U262" s="198"/>
      <c r="V262" s="198"/>
      <c r="W262" s="198"/>
      <c r="X262" s="198"/>
      <c r="Y262" s="198"/>
      <c r="Z262" s="198"/>
      <c r="AA262" s="198"/>
      <c r="AB262" s="198"/>
      <c r="AC262" s="198"/>
      <c r="AD262" s="198"/>
      <c r="AE262" s="198"/>
      <c r="AF262" s="198"/>
      <c r="AG262" s="198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8"/>
      <c r="AT262" s="198"/>
      <c r="AU262" s="198"/>
      <c r="AV262" s="198"/>
      <c r="AW262" s="198"/>
      <c r="AX262" s="198"/>
      <c r="AY262" s="198"/>
      <c r="AZ262" s="198"/>
      <c r="BA262" s="198"/>
      <c r="BB262" s="198"/>
      <c r="BC262" s="198"/>
      <c r="BD262" s="198"/>
      <c r="BE262" s="198"/>
      <c r="BF262" s="198"/>
      <c r="BG262" s="198"/>
      <c r="BH262" s="198"/>
      <c r="BI262" s="198"/>
      <c r="BJ262" s="198"/>
      <c r="BK262" s="198"/>
      <c r="BL262" s="198"/>
      <c r="BM262" s="198"/>
      <c r="BN262" s="198"/>
      <c r="BO262" s="198"/>
      <c r="BP262" s="198"/>
      <c r="BQ262" s="198"/>
      <c r="BR262" s="198"/>
      <c r="BS262" s="198"/>
      <c r="BT262" s="198"/>
      <c r="BU262" s="198"/>
      <c r="BV262" s="198"/>
      <c r="BW262" s="198"/>
      <c r="BX262" s="198"/>
      <c r="BY262" s="198"/>
      <c r="BZ262" s="198"/>
      <c r="CA262" s="198"/>
      <c r="CB262" s="198"/>
      <c r="CC262" s="198"/>
      <c r="CD262" s="198"/>
      <c r="CE262" s="198"/>
      <c r="CF262" s="198"/>
      <c r="CG262" s="198"/>
      <c r="CH262" s="198"/>
      <c r="CI262" s="198"/>
      <c r="CJ262" s="198"/>
      <c r="CK262" s="198"/>
      <c r="CL262" s="198"/>
      <c r="CM262" s="198"/>
      <c r="CN262" s="198"/>
      <c r="CO262" s="198"/>
      <c r="CP262" s="198"/>
      <c r="CQ262" s="198"/>
      <c r="CR262" s="198"/>
      <c r="CS262" s="198"/>
      <c r="CT262" s="198"/>
      <c r="CU262" s="198"/>
      <c r="CV262" s="198"/>
      <c r="CW262" s="198"/>
      <c r="CX262" s="198"/>
      <c r="CY262" s="198"/>
      <c r="CZ262" s="198"/>
      <c r="DA262" s="198"/>
      <c r="DB262" s="198"/>
      <c r="DC262" s="198"/>
      <c r="DD262" s="198"/>
      <c r="DE262" s="198"/>
      <c r="DF262" s="198"/>
      <c r="DG262" s="198"/>
      <c r="DH262" s="198"/>
      <c r="DI262" s="198"/>
      <c r="DJ262" s="198"/>
      <c r="DK262" s="198"/>
      <c r="DL262" s="198"/>
      <c r="DM262" s="198"/>
      <c r="DN262" s="198"/>
      <c r="DO262" s="198"/>
      <c r="DP262" s="198"/>
      <c r="DQ262" s="198"/>
      <c r="DR262" s="198"/>
      <c r="DS262" s="198"/>
      <c r="DT262" s="198"/>
      <c r="DU262" s="198"/>
      <c r="DV262" s="198"/>
      <c r="DW262" s="198"/>
      <c r="DX262" s="198"/>
      <c r="DY262" s="198"/>
      <c r="DZ262" s="198"/>
      <c r="EA262" s="198"/>
      <c r="EB262" s="198"/>
      <c r="EC262" s="198"/>
      <c r="ED262" s="198"/>
    </row>
    <row r="263" spans="1:134" s="22" customFormat="1" x14ac:dyDescent="0.2">
      <c r="A263" s="92">
        <f t="shared" si="35"/>
        <v>232</v>
      </c>
      <c r="B263" s="92" t="s">
        <v>1701</v>
      </c>
      <c r="C263" s="91" t="s">
        <v>97</v>
      </c>
      <c r="D263" s="108">
        <v>350</v>
      </c>
      <c r="E263" s="109">
        <v>0</v>
      </c>
      <c r="F263" s="109">
        <f t="shared" si="33"/>
        <v>350</v>
      </c>
      <c r="G263" s="137" t="s">
        <v>1412</v>
      </c>
      <c r="H263" s="145" t="s">
        <v>139</v>
      </c>
      <c r="I263" s="94">
        <v>350</v>
      </c>
      <c r="J263" s="87">
        <v>0</v>
      </c>
      <c r="K263" s="87">
        <f t="shared" si="34"/>
        <v>350</v>
      </c>
      <c r="L263" s="198"/>
      <c r="M263" s="198"/>
      <c r="N263" s="198"/>
      <c r="O263" s="198"/>
      <c r="P263" s="198"/>
      <c r="Q263" s="198"/>
      <c r="R263" s="198"/>
      <c r="S263" s="198"/>
      <c r="T263" s="198"/>
      <c r="U263" s="198"/>
      <c r="V263" s="198"/>
      <c r="W263" s="198"/>
      <c r="X263" s="198"/>
      <c r="Y263" s="198"/>
      <c r="Z263" s="198"/>
      <c r="AA263" s="198"/>
      <c r="AB263" s="198"/>
      <c r="AC263" s="198"/>
      <c r="AD263" s="198"/>
      <c r="AE263" s="198"/>
      <c r="AF263" s="198"/>
      <c r="AG263" s="198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198"/>
      <c r="AT263" s="198"/>
      <c r="AU263" s="198"/>
      <c r="AV263" s="198"/>
      <c r="AW263" s="198"/>
      <c r="AX263" s="198"/>
      <c r="AY263" s="198"/>
      <c r="AZ263" s="198"/>
      <c r="BA263" s="198"/>
      <c r="BB263" s="198"/>
      <c r="BC263" s="198"/>
      <c r="BD263" s="198"/>
      <c r="BE263" s="198"/>
      <c r="BF263" s="198"/>
      <c r="BG263" s="198"/>
      <c r="BH263" s="198"/>
      <c r="BI263" s="198"/>
      <c r="BJ263" s="198"/>
      <c r="BK263" s="198"/>
      <c r="BL263" s="198"/>
      <c r="BM263" s="198"/>
      <c r="BN263" s="198"/>
      <c r="BO263" s="198"/>
      <c r="BP263" s="198"/>
      <c r="BQ263" s="198"/>
      <c r="BR263" s="198"/>
      <c r="BS263" s="198"/>
      <c r="BT263" s="198"/>
      <c r="BU263" s="198"/>
      <c r="BV263" s="198"/>
      <c r="BW263" s="198"/>
      <c r="BX263" s="198"/>
      <c r="BY263" s="198"/>
      <c r="BZ263" s="198"/>
      <c r="CA263" s="198"/>
      <c r="CB263" s="198"/>
      <c r="CC263" s="198"/>
      <c r="CD263" s="198"/>
      <c r="CE263" s="198"/>
      <c r="CF263" s="198"/>
      <c r="CG263" s="198"/>
      <c r="CH263" s="198"/>
      <c r="CI263" s="198"/>
      <c r="CJ263" s="198"/>
      <c r="CK263" s="198"/>
      <c r="CL263" s="198"/>
      <c r="CM263" s="198"/>
      <c r="CN263" s="198"/>
      <c r="CO263" s="198"/>
      <c r="CP263" s="198"/>
      <c r="CQ263" s="198"/>
      <c r="CR263" s="198"/>
      <c r="CS263" s="198"/>
      <c r="CT263" s="198"/>
      <c r="CU263" s="198"/>
      <c r="CV263" s="198"/>
      <c r="CW263" s="198"/>
      <c r="CX263" s="198"/>
      <c r="CY263" s="198"/>
      <c r="CZ263" s="198"/>
      <c r="DA263" s="198"/>
      <c r="DB263" s="198"/>
      <c r="DC263" s="198"/>
      <c r="DD263" s="198"/>
      <c r="DE263" s="198"/>
      <c r="DF263" s="198"/>
      <c r="DG263" s="198"/>
      <c r="DH263" s="198"/>
      <c r="DI263" s="198"/>
      <c r="DJ263" s="198"/>
      <c r="DK263" s="198"/>
      <c r="DL263" s="198"/>
      <c r="DM263" s="198"/>
      <c r="DN263" s="198"/>
      <c r="DO263" s="198"/>
      <c r="DP263" s="198"/>
      <c r="DQ263" s="198"/>
      <c r="DR263" s="198"/>
      <c r="DS263" s="198"/>
      <c r="DT263" s="198"/>
      <c r="DU263" s="198"/>
      <c r="DV263" s="198"/>
      <c r="DW263" s="198"/>
      <c r="DX263" s="198"/>
      <c r="DY263" s="198"/>
      <c r="DZ263" s="198"/>
      <c r="EA263" s="198"/>
      <c r="EB263" s="198"/>
      <c r="EC263" s="198"/>
      <c r="ED263" s="198"/>
    </row>
    <row r="264" spans="1:134" s="22" customFormat="1" x14ac:dyDescent="0.2">
      <c r="A264" s="92">
        <f t="shared" si="35"/>
        <v>233</v>
      </c>
      <c r="B264" s="92" t="s">
        <v>1702</v>
      </c>
      <c r="C264" s="91" t="s">
        <v>98</v>
      </c>
      <c r="D264" s="108">
        <v>550</v>
      </c>
      <c r="E264" s="109">
        <v>0</v>
      </c>
      <c r="F264" s="109">
        <f t="shared" si="33"/>
        <v>550</v>
      </c>
      <c r="G264" s="137" t="s">
        <v>1413</v>
      </c>
      <c r="H264" s="145" t="s">
        <v>1451</v>
      </c>
      <c r="I264" s="94">
        <v>600</v>
      </c>
      <c r="J264" s="87">
        <v>0</v>
      </c>
      <c r="K264" s="87">
        <f t="shared" si="34"/>
        <v>600</v>
      </c>
      <c r="L264" s="198"/>
      <c r="M264" s="198"/>
      <c r="N264" s="198"/>
      <c r="O264" s="198"/>
      <c r="P264" s="198"/>
      <c r="Q264" s="198"/>
      <c r="R264" s="198"/>
      <c r="S264" s="198"/>
      <c r="T264" s="198"/>
      <c r="U264" s="198"/>
      <c r="V264" s="198"/>
      <c r="W264" s="198"/>
      <c r="X264" s="198"/>
      <c r="Y264" s="198"/>
      <c r="Z264" s="198"/>
      <c r="AA264" s="198"/>
      <c r="AB264" s="198"/>
      <c r="AC264" s="198"/>
      <c r="AD264" s="198"/>
      <c r="AE264" s="198"/>
      <c r="AF264" s="198"/>
      <c r="AG264" s="198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198"/>
      <c r="AT264" s="198"/>
      <c r="AU264" s="198"/>
      <c r="AV264" s="198"/>
      <c r="AW264" s="198"/>
      <c r="AX264" s="198"/>
      <c r="AY264" s="198"/>
      <c r="AZ264" s="198"/>
      <c r="BA264" s="198"/>
      <c r="BB264" s="198"/>
      <c r="BC264" s="198"/>
      <c r="BD264" s="198"/>
      <c r="BE264" s="198"/>
      <c r="BF264" s="198"/>
      <c r="BG264" s="198"/>
      <c r="BH264" s="198"/>
      <c r="BI264" s="198"/>
      <c r="BJ264" s="198"/>
      <c r="BK264" s="198"/>
      <c r="BL264" s="198"/>
      <c r="BM264" s="198"/>
      <c r="BN264" s="198"/>
      <c r="BO264" s="198"/>
      <c r="BP264" s="198"/>
      <c r="BQ264" s="198"/>
      <c r="BR264" s="198"/>
      <c r="BS264" s="198"/>
      <c r="BT264" s="198"/>
      <c r="BU264" s="198"/>
      <c r="BV264" s="198"/>
      <c r="BW264" s="198"/>
      <c r="BX264" s="198"/>
      <c r="BY264" s="198"/>
      <c r="BZ264" s="198"/>
      <c r="CA264" s="198"/>
      <c r="CB264" s="198"/>
      <c r="CC264" s="198"/>
      <c r="CD264" s="198"/>
      <c r="CE264" s="198"/>
      <c r="CF264" s="198"/>
      <c r="CG264" s="198"/>
      <c r="CH264" s="198"/>
      <c r="CI264" s="198"/>
      <c r="CJ264" s="198"/>
      <c r="CK264" s="198"/>
      <c r="CL264" s="198"/>
      <c r="CM264" s="198"/>
      <c r="CN264" s="198"/>
      <c r="CO264" s="198"/>
      <c r="CP264" s="198"/>
      <c r="CQ264" s="198"/>
      <c r="CR264" s="198"/>
      <c r="CS264" s="198"/>
      <c r="CT264" s="198"/>
      <c r="CU264" s="198"/>
      <c r="CV264" s="198"/>
      <c r="CW264" s="198"/>
      <c r="CX264" s="198"/>
      <c r="CY264" s="198"/>
      <c r="CZ264" s="198"/>
      <c r="DA264" s="198"/>
      <c r="DB264" s="198"/>
      <c r="DC264" s="198"/>
      <c r="DD264" s="198"/>
      <c r="DE264" s="198"/>
      <c r="DF264" s="198"/>
      <c r="DG264" s="198"/>
      <c r="DH264" s="198"/>
      <c r="DI264" s="198"/>
      <c r="DJ264" s="198"/>
      <c r="DK264" s="198"/>
      <c r="DL264" s="198"/>
      <c r="DM264" s="198"/>
      <c r="DN264" s="198"/>
      <c r="DO264" s="198"/>
      <c r="DP264" s="198"/>
      <c r="DQ264" s="198"/>
      <c r="DR264" s="198"/>
      <c r="DS264" s="198"/>
      <c r="DT264" s="198"/>
      <c r="DU264" s="198"/>
      <c r="DV264" s="198"/>
      <c r="DW264" s="198"/>
      <c r="DX264" s="198"/>
      <c r="DY264" s="198"/>
      <c r="DZ264" s="198"/>
      <c r="EA264" s="198"/>
      <c r="EB264" s="198"/>
      <c r="EC264" s="198"/>
      <c r="ED264" s="198"/>
    </row>
    <row r="265" spans="1:134" s="22" customFormat="1" x14ac:dyDescent="0.2">
      <c r="A265" s="92">
        <f t="shared" si="35"/>
        <v>234</v>
      </c>
      <c r="B265" s="92" t="s">
        <v>1703</v>
      </c>
      <c r="C265" s="91" t="s">
        <v>99</v>
      </c>
      <c r="D265" s="108">
        <v>350</v>
      </c>
      <c r="E265" s="109">
        <v>0</v>
      </c>
      <c r="F265" s="109">
        <f t="shared" si="33"/>
        <v>350</v>
      </c>
      <c r="G265" s="137" t="s">
        <v>1452</v>
      </c>
      <c r="H265" s="145" t="s">
        <v>1453</v>
      </c>
      <c r="I265" s="94">
        <v>400</v>
      </c>
      <c r="J265" s="87">
        <v>0</v>
      </c>
      <c r="K265" s="87">
        <f t="shared" si="34"/>
        <v>400</v>
      </c>
      <c r="L265" s="198"/>
      <c r="M265" s="198"/>
      <c r="N265" s="198"/>
      <c r="O265" s="198"/>
      <c r="P265" s="198"/>
      <c r="Q265" s="198"/>
      <c r="R265" s="198"/>
      <c r="S265" s="198"/>
      <c r="T265" s="198"/>
      <c r="U265" s="198"/>
      <c r="V265" s="198"/>
      <c r="W265" s="198"/>
      <c r="X265" s="198"/>
      <c r="Y265" s="198"/>
      <c r="Z265" s="198"/>
      <c r="AA265" s="198"/>
      <c r="AB265" s="198"/>
      <c r="AC265" s="198"/>
      <c r="AD265" s="198"/>
      <c r="AE265" s="198"/>
      <c r="AF265" s="198"/>
      <c r="AG265" s="198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198"/>
      <c r="AT265" s="198"/>
      <c r="AU265" s="198"/>
      <c r="AV265" s="198"/>
      <c r="AW265" s="198"/>
      <c r="AX265" s="198"/>
      <c r="AY265" s="198"/>
      <c r="AZ265" s="198"/>
      <c r="BA265" s="198"/>
      <c r="BB265" s="198"/>
      <c r="BC265" s="198"/>
      <c r="BD265" s="198"/>
      <c r="BE265" s="198"/>
      <c r="BF265" s="198"/>
      <c r="BG265" s="198"/>
      <c r="BH265" s="198"/>
      <c r="BI265" s="198"/>
      <c r="BJ265" s="198"/>
      <c r="BK265" s="198"/>
      <c r="BL265" s="198"/>
      <c r="BM265" s="198"/>
      <c r="BN265" s="198"/>
      <c r="BO265" s="198"/>
      <c r="BP265" s="198"/>
      <c r="BQ265" s="198"/>
      <c r="BR265" s="198"/>
      <c r="BS265" s="198"/>
      <c r="BT265" s="198"/>
      <c r="BU265" s="198"/>
      <c r="BV265" s="198"/>
      <c r="BW265" s="198"/>
      <c r="BX265" s="198"/>
      <c r="BY265" s="198"/>
      <c r="BZ265" s="198"/>
      <c r="CA265" s="198"/>
      <c r="CB265" s="198"/>
      <c r="CC265" s="198"/>
      <c r="CD265" s="198"/>
      <c r="CE265" s="198"/>
      <c r="CF265" s="198"/>
      <c r="CG265" s="198"/>
      <c r="CH265" s="198"/>
      <c r="CI265" s="198"/>
      <c r="CJ265" s="198"/>
      <c r="CK265" s="198"/>
      <c r="CL265" s="198"/>
      <c r="CM265" s="198"/>
      <c r="CN265" s="198"/>
      <c r="CO265" s="198"/>
      <c r="CP265" s="198"/>
      <c r="CQ265" s="198"/>
      <c r="CR265" s="198"/>
      <c r="CS265" s="198"/>
      <c r="CT265" s="198"/>
      <c r="CU265" s="198"/>
      <c r="CV265" s="198"/>
      <c r="CW265" s="198"/>
      <c r="CX265" s="198"/>
      <c r="CY265" s="198"/>
      <c r="CZ265" s="198"/>
      <c r="DA265" s="198"/>
      <c r="DB265" s="198"/>
      <c r="DC265" s="198"/>
      <c r="DD265" s="198"/>
      <c r="DE265" s="198"/>
      <c r="DF265" s="198"/>
      <c r="DG265" s="198"/>
      <c r="DH265" s="198"/>
      <c r="DI265" s="198"/>
      <c r="DJ265" s="198"/>
      <c r="DK265" s="198"/>
      <c r="DL265" s="198"/>
      <c r="DM265" s="198"/>
      <c r="DN265" s="198"/>
      <c r="DO265" s="198"/>
      <c r="DP265" s="198"/>
      <c r="DQ265" s="198"/>
      <c r="DR265" s="198"/>
      <c r="DS265" s="198"/>
      <c r="DT265" s="198"/>
      <c r="DU265" s="198"/>
      <c r="DV265" s="198"/>
      <c r="DW265" s="198"/>
      <c r="DX265" s="198"/>
      <c r="DY265" s="198"/>
      <c r="DZ265" s="198"/>
      <c r="EA265" s="198"/>
      <c r="EB265" s="198"/>
      <c r="EC265" s="198"/>
      <c r="ED265" s="198"/>
    </row>
    <row r="266" spans="1:134" s="22" customFormat="1" x14ac:dyDescent="0.2">
      <c r="A266" s="92">
        <f t="shared" si="35"/>
        <v>235</v>
      </c>
      <c r="B266" s="92" t="s">
        <v>1704</v>
      </c>
      <c r="C266" s="91" t="s">
        <v>100</v>
      </c>
      <c r="D266" s="108">
        <v>550</v>
      </c>
      <c r="E266" s="109">
        <v>0</v>
      </c>
      <c r="F266" s="109">
        <f t="shared" si="33"/>
        <v>550</v>
      </c>
      <c r="G266" s="137" t="s">
        <v>1454</v>
      </c>
      <c r="H266" s="145" t="s">
        <v>140</v>
      </c>
      <c r="I266" s="94">
        <v>600</v>
      </c>
      <c r="J266" s="87">
        <v>0</v>
      </c>
      <c r="K266" s="87">
        <f t="shared" si="34"/>
        <v>600</v>
      </c>
      <c r="L266" s="198"/>
      <c r="M266" s="198"/>
      <c r="N266" s="198"/>
      <c r="O266" s="198"/>
      <c r="P266" s="198"/>
      <c r="Q266" s="198"/>
      <c r="R266" s="198"/>
      <c r="S266" s="198"/>
      <c r="T266" s="198"/>
      <c r="U266" s="198"/>
      <c r="V266" s="198"/>
      <c r="W266" s="198"/>
      <c r="X266" s="198"/>
      <c r="Y266" s="198"/>
      <c r="Z266" s="198"/>
      <c r="AA266" s="198"/>
      <c r="AB266" s="198"/>
      <c r="AC266" s="198"/>
      <c r="AD266" s="198"/>
      <c r="AE266" s="198"/>
      <c r="AF266" s="198"/>
      <c r="AG266" s="198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198"/>
      <c r="AT266" s="198"/>
      <c r="AU266" s="198"/>
      <c r="AV266" s="198"/>
      <c r="AW266" s="198"/>
      <c r="AX266" s="198"/>
      <c r="AY266" s="198"/>
      <c r="AZ266" s="198"/>
      <c r="BA266" s="198"/>
      <c r="BB266" s="198"/>
      <c r="BC266" s="198"/>
      <c r="BD266" s="198"/>
      <c r="BE266" s="198"/>
      <c r="BF266" s="198"/>
      <c r="BG266" s="198"/>
      <c r="BH266" s="198"/>
      <c r="BI266" s="198"/>
      <c r="BJ266" s="198"/>
      <c r="BK266" s="198"/>
      <c r="BL266" s="198"/>
      <c r="BM266" s="198"/>
      <c r="BN266" s="198"/>
      <c r="BO266" s="198"/>
      <c r="BP266" s="198"/>
      <c r="BQ266" s="198"/>
      <c r="BR266" s="198"/>
      <c r="BS266" s="198"/>
      <c r="BT266" s="198"/>
      <c r="BU266" s="198"/>
      <c r="BV266" s="198"/>
      <c r="BW266" s="198"/>
      <c r="BX266" s="198"/>
      <c r="BY266" s="198"/>
      <c r="BZ266" s="198"/>
      <c r="CA266" s="198"/>
      <c r="CB266" s="198"/>
      <c r="CC266" s="198"/>
      <c r="CD266" s="198"/>
      <c r="CE266" s="198"/>
      <c r="CF266" s="198"/>
      <c r="CG266" s="198"/>
      <c r="CH266" s="198"/>
      <c r="CI266" s="198"/>
      <c r="CJ266" s="198"/>
      <c r="CK266" s="198"/>
      <c r="CL266" s="198"/>
      <c r="CM266" s="198"/>
      <c r="CN266" s="198"/>
      <c r="CO266" s="198"/>
      <c r="CP266" s="198"/>
      <c r="CQ266" s="198"/>
      <c r="CR266" s="198"/>
      <c r="CS266" s="198"/>
      <c r="CT266" s="198"/>
      <c r="CU266" s="198"/>
      <c r="CV266" s="198"/>
      <c r="CW266" s="198"/>
      <c r="CX266" s="198"/>
      <c r="CY266" s="198"/>
      <c r="CZ266" s="198"/>
      <c r="DA266" s="198"/>
      <c r="DB266" s="198"/>
      <c r="DC266" s="198"/>
      <c r="DD266" s="198"/>
      <c r="DE266" s="198"/>
      <c r="DF266" s="198"/>
      <c r="DG266" s="198"/>
      <c r="DH266" s="198"/>
      <c r="DI266" s="198"/>
      <c r="DJ266" s="198"/>
      <c r="DK266" s="198"/>
      <c r="DL266" s="198"/>
      <c r="DM266" s="198"/>
      <c r="DN266" s="198"/>
      <c r="DO266" s="198"/>
      <c r="DP266" s="198"/>
      <c r="DQ266" s="198"/>
      <c r="DR266" s="198"/>
      <c r="DS266" s="198"/>
      <c r="DT266" s="198"/>
      <c r="DU266" s="198"/>
      <c r="DV266" s="198"/>
      <c r="DW266" s="198"/>
      <c r="DX266" s="198"/>
      <c r="DY266" s="198"/>
      <c r="DZ266" s="198"/>
      <c r="EA266" s="198"/>
      <c r="EB266" s="198"/>
      <c r="EC266" s="198"/>
      <c r="ED266" s="198"/>
    </row>
    <row r="267" spans="1:134" s="22" customFormat="1" x14ac:dyDescent="0.2">
      <c r="A267" s="92">
        <f t="shared" si="35"/>
        <v>236</v>
      </c>
      <c r="B267" s="92" t="s">
        <v>1705</v>
      </c>
      <c r="C267" s="91" t="s">
        <v>118</v>
      </c>
      <c r="D267" s="108">
        <v>350</v>
      </c>
      <c r="E267" s="109">
        <v>0</v>
      </c>
      <c r="F267" s="109">
        <f t="shared" si="33"/>
        <v>350</v>
      </c>
      <c r="G267" s="137" t="s">
        <v>232</v>
      </c>
      <c r="H267" s="145" t="s">
        <v>233</v>
      </c>
      <c r="I267" s="94">
        <v>350</v>
      </c>
      <c r="J267" s="87">
        <v>0</v>
      </c>
      <c r="K267" s="87">
        <f t="shared" si="34"/>
        <v>350</v>
      </c>
      <c r="L267" s="198"/>
      <c r="M267" s="198"/>
      <c r="N267" s="198"/>
      <c r="O267" s="198"/>
      <c r="P267" s="198"/>
      <c r="Q267" s="198"/>
      <c r="R267" s="198"/>
      <c r="S267" s="198"/>
      <c r="T267" s="198"/>
      <c r="U267" s="198"/>
      <c r="V267" s="198"/>
      <c r="W267" s="198"/>
      <c r="X267" s="198"/>
      <c r="Y267" s="198"/>
      <c r="Z267" s="198"/>
      <c r="AA267" s="198"/>
      <c r="AB267" s="198"/>
      <c r="AC267" s="198"/>
      <c r="AD267" s="198"/>
      <c r="AE267" s="198"/>
      <c r="AF267" s="198"/>
      <c r="AG267" s="198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98"/>
      <c r="AS267" s="198"/>
      <c r="AT267" s="198"/>
      <c r="AU267" s="198"/>
      <c r="AV267" s="198"/>
      <c r="AW267" s="198"/>
      <c r="AX267" s="198"/>
      <c r="AY267" s="198"/>
      <c r="AZ267" s="198"/>
      <c r="BA267" s="198"/>
      <c r="BB267" s="198"/>
      <c r="BC267" s="198"/>
      <c r="BD267" s="198"/>
      <c r="BE267" s="198"/>
      <c r="BF267" s="198"/>
      <c r="BG267" s="198"/>
      <c r="BH267" s="198"/>
      <c r="BI267" s="198"/>
      <c r="BJ267" s="198"/>
      <c r="BK267" s="198"/>
      <c r="BL267" s="198"/>
      <c r="BM267" s="198"/>
      <c r="BN267" s="198"/>
      <c r="BO267" s="198"/>
      <c r="BP267" s="198"/>
      <c r="BQ267" s="198"/>
      <c r="BR267" s="198"/>
      <c r="BS267" s="198"/>
      <c r="BT267" s="198"/>
      <c r="BU267" s="198"/>
      <c r="BV267" s="198"/>
      <c r="BW267" s="198"/>
      <c r="BX267" s="198"/>
      <c r="BY267" s="198"/>
      <c r="BZ267" s="198"/>
      <c r="CA267" s="198"/>
      <c r="CB267" s="198"/>
      <c r="CC267" s="198"/>
      <c r="CD267" s="198"/>
      <c r="CE267" s="198"/>
      <c r="CF267" s="198"/>
      <c r="CG267" s="198"/>
      <c r="CH267" s="198"/>
      <c r="CI267" s="198"/>
      <c r="CJ267" s="198"/>
      <c r="CK267" s="198"/>
      <c r="CL267" s="198"/>
      <c r="CM267" s="198"/>
      <c r="CN267" s="198"/>
      <c r="CO267" s="198"/>
      <c r="CP267" s="198"/>
      <c r="CQ267" s="198"/>
      <c r="CR267" s="198"/>
      <c r="CS267" s="198"/>
      <c r="CT267" s="198"/>
      <c r="CU267" s="198"/>
      <c r="CV267" s="198"/>
      <c r="CW267" s="198"/>
      <c r="CX267" s="198"/>
      <c r="CY267" s="198"/>
      <c r="CZ267" s="198"/>
      <c r="DA267" s="198"/>
      <c r="DB267" s="198"/>
      <c r="DC267" s="198"/>
      <c r="DD267" s="198"/>
      <c r="DE267" s="198"/>
      <c r="DF267" s="198"/>
      <c r="DG267" s="198"/>
      <c r="DH267" s="198"/>
      <c r="DI267" s="198"/>
      <c r="DJ267" s="198"/>
      <c r="DK267" s="198"/>
      <c r="DL267" s="198"/>
      <c r="DM267" s="198"/>
      <c r="DN267" s="198"/>
      <c r="DO267" s="198"/>
      <c r="DP267" s="198"/>
      <c r="DQ267" s="198"/>
      <c r="DR267" s="198"/>
      <c r="DS267" s="198"/>
      <c r="DT267" s="198"/>
      <c r="DU267" s="198"/>
      <c r="DV267" s="198"/>
      <c r="DW267" s="198"/>
      <c r="DX267" s="198"/>
      <c r="DY267" s="198"/>
      <c r="DZ267" s="198"/>
      <c r="EA267" s="198"/>
      <c r="EB267" s="198"/>
      <c r="EC267" s="198"/>
      <c r="ED267" s="198"/>
    </row>
    <row r="268" spans="1:134" s="22" customFormat="1" x14ac:dyDescent="0.2">
      <c r="A268" s="92">
        <f t="shared" si="35"/>
        <v>237</v>
      </c>
      <c r="B268" s="92" t="s">
        <v>1580</v>
      </c>
      <c r="C268" s="91" t="s">
        <v>119</v>
      </c>
      <c r="D268" s="108">
        <v>500</v>
      </c>
      <c r="E268" s="109">
        <v>0</v>
      </c>
      <c r="F268" s="109">
        <f t="shared" si="33"/>
        <v>500</v>
      </c>
      <c r="G268" s="137" t="s">
        <v>234</v>
      </c>
      <c r="H268" s="145" t="s">
        <v>141</v>
      </c>
      <c r="I268" s="94">
        <v>600</v>
      </c>
      <c r="J268" s="87">
        <v>0</v>
      </c>
      <c r="K268" s="87">
        <f t="shared" si="34"/>
        <v>600</v>
      </c>
      <c r="L268" s="198"/>
      <c r="M268" s="198"/>
      <c r="N268" s="198"/>
      <c r="O268" s="198"/>
      <c r="P268" s="198"/>
      <c r="Q268" s="198"/>
      <c r="R268" s="198"/>
      <c r="S268" s="198"/>
      <c r="T268" s="198"/>
      <c r="U268" s="198"/>
      <c r="V268" s="198"/>
      <c r="W268" s="198"/>
      <c r="X268" s="198"/>
      <c r="Y268" s="198"/>
      <c r="Z268" s="198"/>
      <c r="AA268" s="198"/>
      <c r="AB268" s="198"/>
      <c r="AC268" s="198"/>
      <c r="AD268" s="198"/>
      <c r="AE268" s="198"/>
      <c r="AF268" s="198"/>
      <c r="AG268" s="198"/>
      <c r="AH268" s="198"/>
      <c r="AI268" s="198"/>
      <c r="AJ268" s="198"/>
      <c r="AK268" s="198"/>
      <c r="AL268" s="198"/>
      <c r="AM268" s="198"/>
      <c r="AN268" s="198"/>
      <c r="AO268" s="198"/>
      <c r="AP268" s="198"/>
      <c r="AQ268" s="198"/>
      <c r="AR268" s="198"/>
      <c r="AS268" s="198"/>
      <c r="AT268" s="198"/>
      <c r="AU268" s="198"/>
      <c r="AV268" s="198"/>
      <c r="AW268" s="198"/>
      <c r="AX268" s="198"/>
      <c r="AY268" s="198"/>
      <c r="AZ268" s="198"/>
      <c r="BA268" s="198"/>
      <c r="BB268" s="198"/>
      <c r="BC268" s="198"/>
      <c r="BD268" s="198"/>
      <c r="BE268" s="198"/>
      <c r="BF268" s="198"/>
      <c r="BG268" s="198"/>
      <c r="BH268" s="198"/>
      <c r="BI268" s="198"/>
      <c r="BJ268" s="198"/>
      <c r="BK268" s="198"/>
      <c r="BL268" s="198"/>
      <c r="BM268" s="198"/>
      <c r="BN268" s="198"/>
      <c r="BO268" s="198"/>
      <c r="BP268" s="198"/>
      <c r="BQ268" s="198"/>
      <c r="BR268" s="198"/>
      <c r="BS268" s="198"/>
      <c r="BT268" s="198"/>
      <c r="BU268" s="198"/>
      <c r="BV268" s="198"/>
      <c r="BW268" s="198"/>
      <c r="BX268" s="198"/>
      <c r="BY268" s="198"/>
      <c r="BZ268" s="198"/>
      <c r="CA268" s="198"/>
      <c r="CB268" s="198"/>
      <c r="CC268" s="198"/>
      <c r="CD268" s="198"/>
      <c r="CE268" s="198"/>
      <c r="CF268" s="198"/>
      <c r="CG268" s="198"/>
      <c r="CH268" s="198"/>
      <c r="CI268" s="198"/>
      <c r="CJ268" s="198"/>
      <c r="CK268" s="198"/>
      <c r="CL268" s="198"/>
      <c r="CM268" s="198"/>
      <c r="CN268" s="198"/>
      <c r="CO268" s="198"/>
      <c r="CP268" s="198"/>
      <c r="CQ268" s="198"/>
      <c r="CR268" s="198"/>
      <c r="CS268" s="198"/>
      <c r="CT268" s="198"/>
      <c r="CU268" s="198"/>
      <c r="CV268" s="198"/>
      <c r="CW268" s="198"/>
      <c r="CX268" s="198"/>
      <c r="CY268" s="198"/>
      <c r="CZ268" s="198"/>
      <c r="DA268" s="198"/>
      <c r="DB268" s="198"/>
      <c r="DC268" s="198"/>
      <c r="DD268" s="198"/>
      <c r="DE268" s="198"/>
      <c r="DF268" s="198"/>
      <c r="DG268" s="198"/>
      <c r="DH268" s="198"/>
      <c r="DI268" s="198"/>
      <c r="DJ268" s="198"/>
      <c r="DK268" s="198"/>
      <c r="DL268" s="198"/>
      <c r="DM268" s="198"/>
      <c r="DN268" s="198"/>
      <c r="DO268" s="198"/>
      <c r="DP268" s="198"/>
      <c r="DQ268" s="198"/>
      <c r="DR268" s="198"/>
      <c r="DS268" s="198"/>
      <c r="DT268" s="198"/>
      <c r="DU268" s="198"/>
      <c r="DV268" s="198"/>
      <c r="DW268" s="198"/>
      <c r="DX268" s="198"/>
      <c r="DY268" s="198"/>
      <c r="DZ268" s="198"/>
      <c r="EA268" s="198"/>
      <c r="EB268" s="198"/>
      <c r="EC268" s="198"/>
      <c r="ED268" s="198"/>
    </row>
    <row r="269" spans="1:134" s="22" customFormat="1" x14ac:dyDescent="0.2">
      <c r="A269" s="92">
        <f t="shared" si="35"/>
        <v>238</v>
      </c>
      <c r="B269" s="92" t="s">
        <v>1581</v>
      </c>
      <c r="C269" s="91" t="s">
        <v>120</v>
      </c>
      <c r="D269" s="108">
        <v>300</v>
      </c>
      <c r="E269" s="109">
        <v>0</v>
      </c>
      <c r="F269" s="109">
        <f t="shared" si="33"/>
        <v>300</v>
      </c>
      <c r="G269" s="137" t="s">
        <v>235</v>
      </c>
      <c r="H269" s="145" t="s">
        <v>236</v>
      </c>
      <c r="I269" s="94">
        <v>350</v>
      </c>
      <c r="J269" s="87">
        <v>0</v>
      </c>
      <c r="K269" s="87">
        <f t="shared" si="34"/>
        <v>350</v>
      </c>
      <c r="L269" s="198"/>
      <c r="M269" s="198"/>
      <c r="N269" s="198"/>
      <c r="O269" s="198"/>
      <c r="P269" s="198"/>
      <c r="Q269" s="198"/>
      <c r="R269" s="198"/>
      <c r="S269" s="198"/>
      <c r="T269" s="198"/>
      <c r="U269" s="198"/>
      <c r="V269" s="198"/>
      <c r="W269" s="198"/>
      <c r="X269" s="198"/>
      <c r="Y269" s="198"/>
      <c r="Z269" s="198"/>
      <c r="AA269" s="198"/>
      <c r="AB269" s="198"/>
      <c r="AC269" s="198"/>
      <c r="AD269" s="198"/>
      <c r="AE269" s="198"/>
      <c r="AF269" s="198"/>
      <c r="AG269" s="198"/>
      <c r="AH269" s="198"/>
      <c r="AI269" s="198"/>
      <c r="AJ269" s="198"/>
      <c r="AK269" s="198"/>
      <c r="AL269" s="198"/>
      <c r="AM269" s="198"/>
      <c r="AN269" s="198"/>
      <c r="AO269" s="198"/>
      <c r="AP269" s="198"/>
      <c r="AQ269" s="198"/>
      <c r="AR269" s="198"/>
      <c r="AS269" s="198"/>
      <c r="AT269" s="198"/>
      <c r="AU269" s="198"/>
      <c r="AV269" s="198"/>
      <c r="AW269" s="198"/>
      <c r="AX269" s="198"/>
      <c r="AY269" s="198"/>
      <c r="AZ269" s="198"/>
      <c r="BA269" s="198"/>
      <c r="BB269" s="198"/>
      <c r="BC269" s="198"/>
      <c r="BD269" s="198"/>
      <c r="BE269" s="198"/>
      <c r="BF269" s="198"/>
      <c r="BG269" s="198"/>
      <c r="BH269" s="198"/>
      <c r="BI269" s="198"/>
      <c r="BJ269" s="198"/>
      <c r="BK269" s="198"/>
      <c r="BL269" s="198"/>
      <c r="BM269" s="198"/>
      <c r="BN269" s="198"/>
      <c r="BO269" s="198"/>
      <c r="BP269" s="198"/>
      <c r="BQ269" s="198"/>
      <c r="BR269" s="198"/>
      <c r="BS269" s="198"/>
      <c r="BT269" s="198"/>
      <c r="BU269" s="198"/>
      <c r="BV269" s="198"/>
      <c r="BW269" s="198"/>
      <c r="BX269" s="198"/>
      <c r="BY269" s="198"/>
      <c r="BZ269" s="198"/>
      <c r="CA269" s="198"/>
      <c r="CB269" s="198"/>
      <c r="CC269" s="198"/>
      <c r="CD269" s="198"/>
      <c r="CE269" s="198"/>
      <c r="CF269" s="198"/>
      <c r="CG269" s="198"/>
      <c r="CH269" s="198"/>
      <c r="CI269" s="198"/>
      <c r="CJ269" s="198"/>
      <c r="CK269" s="198"/>
      <c r="CL269" s="198"/>
      <c r="CM269" s="198"/>
      <c r="CN269" s="198"/>
      <c r="CO269" s="198"/>
      <c r="CP269" s="198"/>
      <c r="CQ269" s="198"/>
      <c r="CR269" s="198"/>
      <c r="CS269" s="198"/>
      <c r="CT269" s="198"/>
      <c r="CU269" s="198"/>
      <c r="CV269" s="198"/>
      <c r="CW269" s="198"/>
      <c r="CX269" s="198"/>
      <c r="CY269" s="198"/>
      <c r="CZ269" s="198"/>
      <c r="DA269" s="198"/>
      <c r="DB269" s="198"/>
      <c r="DC269" s="198"/>
      <c r="DD269" s="198"/>
      <c r="DE269" s="198"/>
      <c r="DF269" s="198"/>
      <c r="DG269" s="198"/>
      <c r="DH269" s="198"/>
      <c r="DI269" s="198"/>
      <c r="DJ269" s="198"/>
      <c r="DK269" s="198"/>
      <c r="DL269" s="198"/>
      <c r="DM269" s="198"/>
      <c r="DN269" s="198"/>
      <c r="DO269" s="198"/>
      <c r="DP269" s="198"/>
      <c r="DQ269" s="198"/>
      <c r="DR269" s="198"/>
      <c r="DS269" s="198"/>
      <c r="DT269" s="198"/>
      <c r="DU269" s="198"/>
      <c r="DV269" s="198"/>
      <c r="DW269" s="198"/>
      <c r="DX269" s="198"/>
      <c r="DY269" s="198"/>
      <c r="DZ269" s="198"/>
      <c r="EA269" s="198"/>
      <c r="EB269" s="198"/>
      <c r="EC269" s="198"/>
      <c r="ED269" s="198"/>
    </row>
    <row r="270" spans="1:134" s="22" customFormat="1" x14ac:dyDescent="0.2">
      <c r="A270" s="92">
        <f t="shared" si="35"/>
        <v>239</v>
      </c>
      <c r="B270" s="92" t="s">
        <v>1706</v>
      </c>
      <c r="C270" s="91" t="s">
        <v>121</v>
      </c>
      <c r="D270" s="108">
        <v>550</v>
      </c>
      <c r="E270" s="109">
        <v>0</v>
      </c>
      <c r="F270" s="109">
        <f t="shared" si="33"/>
        <v>550</v>
      </c>
      <c r="G270" s="137" t="s">
        <v>237</v>
      </c>
      <c r="H270" s="145" t="s">
        <v>142</v>
      </c>
      <c r="I270" s="94">
        <v>600</v>
      </c>
      <c r="J270" s="87">
        <v>0</v>
      </c>
      <c r="K270" s="87">
        <f t="shared" si="34"/>
        <v>600</v>
      </c>
      <c r="L270" s="198"/>
      <c r="M270" s="198"/>
      <c r="N270" s="198"/>
      <c r="O270" s="198"/>
      <c r="P270" s="198"/>
      <c r="Q270" s="198"/>
      <c r="R270" s="198"/>
      <c r="S270" s="198"/>
      <c r="T270" s="198"/>
      <c r="U270" s="198"/>
      <c r="V270" s="198"/>
      <c r="W270" s="198"/>
      <c r="X270" s="198"/>
      <c r="Y270" s="198"/>
      <c r="Z270" s="198"/>
      <c r="AA270" s="198"/>
      <c r="AB270" s="198"/>
      <c r="AC270" s="198"/>
      <c r="AD270" s="198"/>
      <c r="AE270" s="198"/>
      <c r="AF270" s="198"/>
      <c r="AG270" s="198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198"/>
      <c r="AV270" s="198"/>
      <c r="AW270" s="198"/>
      <c r="AX270" s="198"/>
      <c r="AY270" s="198"/>
      <c r="AZ270" s="198"/>
      <c r="BA270" s="198"/>
      <c r="BB270" s="198"/>
      <c r="BC270" s="198"/>
      <c r="BD270" s="198"/>
      <c r="BE270" s="198"/>
      <c r="BF270" s="198"/>
      <c r="BG270" s="198"/>
      <c r="BH270" s="198"/>
      <c r="BI270" s="198"/>
      <c r="BJ270" s="198"/>
      <c r="BK270" s="198"/>
      <c r="BL270" s="198"/>
      <c r="BM270" s="198"/>
      <c r="BN270" s="198"/>
      <c r="BO270" s="198"/>
      <c r="BP270" s="198"/>
      <c r="BQ270" s="198"/>
      <c r="BR270" s="198"/>
      <c r="BS270" s="198"/>
      <c r="BT270" s="198"/>
      <c r="BU270" s="198"/>
      <c r="BV270" s="198"/>
      <c r="BW270" s="198"/>
      <c r="BX270" s="198"/>
      <c r="BY270" s="198"/>
      <c r="BZ270" s="198"/>
      <c r="CA270" s="198"/>
      <c r="CB270" s="198"/>
      <c r="CC270" s="198"/>
      <c r="CD270" s="198"/>
      <c r="CE270" s="198"/>
      <c r="CF270" s="198"/>
      <c r="CG270" s="198"/>
      <c r="CH270" s="198"/>
      <c r="CI270" s="198"/>
      <c r="CJ270" s="198"/>
      <c r="CK270" s="198"/>
      <c r="CL270" s="198"/>
      <c r="CM270" s="198"/>
      <c r="CN270" s="198"/>
      <c r="CO270" s="198"/>
      <c r="CP270" s="198"/>
      <c r="CQ270" s="198"/>
      <c r="CR270" s="198"/>
      <c r="CS270" s="198"/>
      <c r="CT270" s="198"/>
      <c r="CU270" s="198"/>
      <c r="CV270" s="198"/>
      <c r="CW270" s="198"/>
      <c r="CX270" s="198"/>
      <c r="CY270" s="198"/>
      <c r="CZ270" s="198"/>
      <c r="DA270" s="198"/>
      <c r="DB270" s="198"/>
      <c r="DC270" s="198"/>
      <c r="DD270" s="198"/>
      <c r="DE270" s="198"/>
      <c r="DF270" s="198"/>
      <c r="DG270" s="198"/>
      <c r="DH270" s="198"/>
      <c r="DI270" s="198"/>
      <c r="DJ270" s="198"/>
      <c r="DK270" s="198"/>
      <c r="DL270" s="198"/>
      <c r="DM270" s="198"/>
      <c r="DN270" s="198"/>
      <c r="DO270" s="198"/>
      <c r="DP270" s="198"/>
      <c r="DQ270" s="198"/>
      <c r="DR270" s="198"/>
      <c r="DS270" s="198"/>
      <c r="DT270" s="198"/>
      <c r="DU270" s="198"/>
      <c r="DV270" s="198"/>
      <c r="DW270" s="198"/>
      <c r="DX270" s="198"/>
      <c r="DY270" s="198"/>
      <c r="DZ270" s="198"/>
      <c r="EA270" s="198"/>
      <c r="EB270" s="198"/>
      <c r="EC270" s="198"/>
      <c r="ED270" s="198"/>
    </row>
    <row r="271" spans="1:134" s="22" customFormat="1" x14ac:dyDescent="0.2">
      <c r="A271" s="92">
        <f t="shared" si="35"/>
        <v>240</v>
      </c>
      <c r="B271" s="92" t="s">
        <v>1707</v>
      </c>
      <c r="C271" s="91" t="s">
        <v>1260</v>
      </c>
      <c r="D271" s="108">
        <v>350</v>
      </c>
      <c r="E271" s="109">
        <v>0</v>
      </c>
      <c r="F271" s="109">
        <f t="shared" si="33"/>
        <v>350</v>
      </c>
      <c r="G271" s="137" t="s">
        <v>238</v>
      </c>
      <c r="H271" s="145" t="s">
        <v>239</v>
      </c>
      <c r="I271" s="94">
        <v>350</v>
      </c>
      <c r="J271" s="87">
        <v>0</v>
      </c>
      <c r="K271" s="87">
        <f t="shared" si="34"/>
        <v>350</v>
      </c>
      <c r="L271" s="198"/>
      <c r="M271" s="198"/>
      <c r="N271" s="198"/>
      <c r="O271" s="198"/>
      <c r="P271" s="198"/>
      <c r="Q271" s="198"/>
      <c r="R271" s="198"/>
      <c r="S271" s="198"/>
      <c r="T271" s="198"/>
      <c r="U271" s="198"/>
      <c r="V271" s="198"/>
      <c r="W271" s="198"/>
      <c r="X271" s="198"/>
      <c r="Y271" s="198"/>
      <c r="Z271" s="198"/>
      <c r="AA271" s="198"/>
      <c r="AB271" s="198"/>
      <c r="AC271" s="198"/>
      <c r="AD271" s="198"/>
      <c r="AE271" s="198"/>
      <c r="AF271" s="198"/>
      <c r="AG271" s="198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98"/>
      <c r="AS271" s="198"/>
      <c r="AT271" s="198"/>
      <c r="AU271" s="198"/>
      <c r="AV271" s="198"/>
      <c r="AW271" s="198"/>
      <c r="AX271" s="198"/>
      <c r="AY271" s="198"/>
      <c r="AZ271" s="198"/>
      <c r="BA271" s="198"/>
      <c r="BB271" s="198"/>
      <c r="BC271" s="198"/>
      <c r="BD271" s="198"/>
      <c r="BE271" s="198"/>
      <c r="BF271" s="198"/>
      <c r="BG271" s="198"/>
      <c r="BH271" s="198"/>
      <c r="BI271" s="198"/>
      <c r="BJ271" s="198"/>
      <c r="BK271" s="198"/>
      <c r="BL271" s="198"/>
      <c r="BM271" s="198"/>
      <c r="BN271" s="198"/>
      <c r="BO271" s="198"/>
      <c r="BP271" s="198"/>
      <c r="BQ271" s="198"/>
      <c r="BR271" s="198"/>
      <c r="BS271" s="198"/>
      <c r="BT271" s="198"/>
      <c r="BU271" s="198"/>
      <c r="BV271" s="198"/>
      <c r="BW271" s="198"/>
      <c r="BX271" s="198"/>
      <c r="BY271" s="198"/>
      <c r="BZ271" s="198"/>
      <c r="CA271" s="198"/>
      <c r="CB271" s="198"/>
      <c r="CC271" s="198"/>
      <c r="CD271" s="198"/>
      <c r="CE271" s="198"/>
      <c r="CF271" s="198"/>
      <c r="CG271" s="198"/>
      <c r="CH271" s="198"/>
      <c r="CI271" s="198"/>
      <c r="CJ271" s="198"/>
      <c r="CK271" s="198"/>
      <c r="CL271" s="198"/>
      <c r="CM271" s="198"/>
      <c r="CN271" s="198"/>
      <c r="CO271" s="198"/>
      <c r="CP271" s="198"/>
      <c r="CQ271" s="198"/>
      <c r="CR271" s="198"/>
      <c r="CS271" s="198"/>
      <c r="CT271" s="198"/>
      <c r="CU271" s="198"/>
      <c r="CV271" s="198"/>
      <c r="CW271" s="198"/>
      <c r="CX271" s="198"/>
      <c r="CY271" s="198"/>
      <c r="CZ271" s="198"/>
      <c r="DA271" s="198"/>
      <c r="DB271" s="198"/>
      <c r="DC271" s="198"/>
      <c r="DD271" s="198"/>
      <c r="DE271" s="198"/>
      <c r="DF271" s="198"/>
      <c r="DG271" s="198"/>
      <c r="DH271" s="198"/>
      <c r="DI271" s="198"/>
      <c r="DJ271" s="198"/>
      <c r="DK271" s="198"/>
      <c r="DL271" s="198"/>
      <c r="DM271" s="198"/>
      <c r="DN271" s="198"/>
      <c r="DO271" s="198"/>
      <c r="DP271" s="198"/>
      <c r="DQ271" s="198"/>
      <c r="DR271" s="198"/>
      <c r="DS271" s="198"/>
      <c r="DT271" s="198"/>
      <c r="DU271" s="198"/>
      <c r="DV271" s="198"/>
      <c r="DW271" s="198"/>
      <c r="DX271" s="198"/>
      <c r="DY271" s="198"/>
      <c r="DZ271" s="198"/>
      <c r="EA271" s="198"/>
      <c r="EB271" s="198"/>
      <c r="EC271" s="198"/>
      <c r="ED271" s="198"/>
    </row>
    <row r="272" spans="1:134" s="22" customFormat="1" x14ac:dyDescent="0.2">
      <c r="A272" s="92">
        <f t="shared" si="35"/>
        <v>241</v>
      </c>
      <c r="B272" s="92" t="s">
        <v>1708</v>
      </c>
      <c r="C272" s="91" t="s">
        <v>920</v>
      </c>
      <c r="D272" s="108">
        <v>550</v>
      </c>
      <c r="E272" s="109">
        <v>0</v>
      </c>
      <c r="F272" s="109">
        <f t="shared" si="33"/>
        <v>550</v>
      </c>
      <c r="G272" s="137" t="s">
        <v>240</v>
      </c>
      <c r="H272" s="145" t="s">
        <v>143</v>
      </c>
      <c r="I272" s="94">
        <v>600</v>
      </c>
      <c r="J272" s="87">
        <v>0</v>
      </c>
      <c r="K272" s="87">
        <f t="shared" si="34"/>
        <v>600</v>
      </c>
      <c r="L272" s="198"/>
      <c r="M272" s="198"/>
      <c r="N272" s="198"/>
      <c r="O272" s="198"/>
      <c r="P272" s="198"/>
      <c r="Q272" s="198"/>
      <c r="R272" s="198"/>
      <c r="S272" s="198"/>
      <c r="T272" s="198"/>
      <c r="U272" s="198"/>
      <c r="V272" s="198"/>
      <c r="W272" s="198"/>
      <c r="X272" s="198"/>
      <c r="Y272" s="198"/>
      <c r="Z272" s="198"/>
      <c r="AA272" s="198"/>
      <c r="AB272" s="198"/>
      <c r="AC272" s="198"/>
      <c r="AD272" s="198"/>
      <c r="AE272" s="198"/>
      <c r="AF272" s="198"/>
      <c r="AG272" s="198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98"/>
      <c r="AS272" s="198"/>
      <c r="AT272" s="198"/>
      <c r="AU272" s="198"/>
      <c r="AV272" s="198"/>
      <c r="AW272" s="198"/>
      <c r="AX272" s="198"/>
      <c r="AY272" s="198"/>
      <c r="AZ272" s="198"/>
      <c r="BA272" s="198"/>
      <c r="BB272" s="198"/>
      <c r="BC272" s="198"/>
      <c r="BD272" s="198"/>
      <c r="BE272" s="198"/>
      <c r="BF272" s="198"/>
      <c r="BG272" s="198"/>
      <c r="BH272" s="198"/>
      <c r="BI272" s="198"/>
      <c r="BJ272" s="198"/>
      <c r="BK272" s="198"/>
      <c r="BL272" s="198"/>
      <c r="BM272" s="198"/>
      <c r="BN272" s="198"/>
      <c r="BO272" s="198"/>
      <c r="BP272" s="198"/>
      <c r="BQ272" s="198"/>
      <c r="BR272" s="198"/>
      <c r="BS272" s="198"/>
      <c r="BT272" s="198"/>
      <c r="BU272" s="198"/>
      <c r="BV272" s="198"/>
      <c r="BW272" s="198"/>
      <c r="BX272" s="198"/>
      <c r="BY272" s="198"/>
      <c r="BZ272" s="198"/>
      <c r="CA272" s="198"/>
      <c r="CB272" s="198"/>
      <c r="CC272" s="198"/>
      <c r="CD272" s="198"/>
      <c r="CE272" s="198"/>
      <c r="CF272" s="198"/>
      <c r="CG272" s="198"/>
      <c r="CH272" s="198"/>
      <c r="CI272" s="198"/>
      <c r="CJ272" s="198"/>
      <c r="CK272" s="198"/>
      <c r="CL272" s="198"/>
      <c r="CM272" s="198"/>
      <c r="CN272" s="198"/>
      <c r="CO272" s="198"/>
      <c r="CP272" s="198"/>
      <c r="CQ272" s="198"/>
      <c r="CR272" s="198"/>
      <c r="CS272" s="198"/>
      <c r="CT272" s="198"/>
      <c r="CU272" s="198"/>
      <c r="CV272" s="198"/>
      <c r="CW272" s="198"/>
      <c r="CX272" s="198"/>
      <c r="CY272" s="198"/>
      <c r="CZ272" s="198"/>
      <c r="DA272" s="198"/>
      <c r="DB272" s="198"/>
      <c r="DC272" s="198"/>
      <c r="DD272" s="198"/>
      <c r="DE272" s="198"/>
      <c r="DF272" s="198"/>
      <c r="DG272" s="198"/>
      <c r="DH272" s="198"/>
      <c r="DI272" s="198"/>
      <c r="DJ272" s="198"/>
      <c r="DK272" s="198"/>
      <c r="DL272" s="198"/>
      <c r="DM272" s="198"/>
      <c r="DN272" s="198"/>
      <c r="DO272" s="198"/>
      <c r="DP272" s="198"/>
      <c r="DQ272" s="198"/>
      <c r="DR272" s="198"/>
      <c r="DS272" s="198"/>
      <c r="DT272" s="198"/>
      <c r="DU272" s="198"/>
      <c r="DV272" s="198"/>
      <c r="DW272" s="198"/>
      <c r="DX272" s="198"/>
      <c r="DY272" s="198"/>
      <c r="DZ272" s="198"/>
      <c r="EA272" s="198"/>
      <c r="EB272" s="198"/>
      <c r="EC272" s="198"/>
      <c r="ED272" s="198"/>
    </row>
    <row r="273" spans="1:134" s="22" customFormat="1" x14ac:dyDescent="0.2">
      <c r="A273" s="92">
        <f t="shared" si="35"/>
        <v>242</v>
      </c>
      <c r="B273" s="92" t="s">
        <v>303</v>
      </c>
      <c r="C273" s="91" t="s">
        <v>1261</v>
      </c>
      <c r="D273" s="108">
        <v>350</v>
      </c>
      <c r="E273" s="109">
        <v>0</v>
      </c>
      <c r="F273" s="109">
        <f t="shared" si="33"/>
        <v>350</v>
      </c>
      <c r="G273" s="137" t="s">
        <v>241</v>
      </c>
      <c r="H273" s="145" t="s">
        <v>242</v>
      </c>
      <c r="I273" s="94">
        <v>350</v>
      </c>
      <c r="J273" s="87">
        <v>0</v>
      </c>
      <c r="K273" s="87">
        <f t="shared" si="34"/>
        <v>350</v>
      </c>
      <c r="L273" s="198"/>
      <c r="M273" s="198"/>
      <c r="N273" s="198"/>
      <c r="O273" s="198"/>
      <c r="P273" s="198"/>
      <c r="Q273" s="198"/>
      <c r="R273" s="198"/>
      <c r="S273" s="198"/>
      <c r="T273" s="198"/>
      <c r="U273" s="198"/>
      <c r="V273" s="198"/>
      <c r="W273" s="198"/>
      <c r="X273" s="198"/>
      <c r="Y273" s="198"/>
      <c r="Z273" s="198"/>
      <c r="AA273" s="198"/>
      <c r="AB273" s="198"/>
      <c r="AC273" s="198"/>
      <c r="AD273" s="198"/>
      <c r="AE273" s="198"/>
      <c r="AF273" s="198"/>
      <c r="AG273" s="198"/>
      <c r="AH273" s="198"/>
      <c r="AI273" s="198"/>
      <c r="AJ273" s="198"/>
      <c r="AK273" s="198"/>
      <c r="AL273" s="198"/>
      <c r="AM273" s="198"/>
      <c r="AN273" s="198"/>
      <c r="AO273" s="198"/>
      <c r="AP273" s="198"/>
      <c r="AQ273" s="198"/>
      <c r="AR273" s="198"/>
      <c r="AS273" s="198"/>
      <c r="AT273" s="198"/>
      <c r="AU273" s="198"/>
      <c r="AV273" s="198"/>
      <c r="AW273" s="198"/>
      <c r="AX273" s="198"/>
      <c r="AY273" s="198"/>
      <c r="AZ273" s="198"/>
      <c r="BA273" s="198"/>
      <c r="BB273" s="198"/>
      <c r="BC273" s="198"/>
      <c r="BD273" s="198"/>
      <c r="BE273" s="198"/>
      <c r="BF273" s="198"/>
      <c r="BG273" s="198"/>
      <c r="BH273" s="198"/>
      <c r="BI273" s="198"/>
      <c r="BJ273" s="198"/>
      <c r="BK273" s="198"/>
      <c r="BL273" s="198"/>
      <c r="BM273" s="198"/>
      <c r="BN273" s="198"/>
      <c r="BO273" s="198"/>
      <c r="BP273" s="198"/>
      <c r="BQ273" s="198"/>
      <c r="BR273" s="198"/>
      <c r="BS273" s="198"/>
      <c r="BT273" s="198"/>
      <c r="BU273" s="198"/>
      <c r="BV273" s="198"/>
      <c r="BW273" s="198"/>
      <c r="BX273" s="198"/>
      <c r="BY273" s="198"/>
      <c r="BZ273" s="198"/>
      <c r="CA273" s="198"/>
      <c r="CB273" s="198"/>
      <c r="CC273" s="198"/>
      <c r="CD273" s="198"/>
      <c r="CE273" s="198"/>
      <c r="CF273" s="198"/>
      <c r="CG273" s="198"/>
      <c r="CH273" s="198"/>
      <c r="CI273" s="198"/>
      <c r="CJ273" s="198"/>
      <c r="CK273" s="198"/>
      <c r="CL273" s="198"/>
      <c r="CM273" s="198"/>
      <c r="CN273" s="198"/>
      <c r="CO273" s="198"/>
      <c r="CP273" s="198"/>
      <c r="CQ273" s="198"/>
      <c r="CR273" s="198"/>
      <c r="CS273" s="198"/>
      <c r="CT273" s="198"/>
      <c r="CU273" s="198"/>
      <c r="CV273" s="198"/>
      <c r="CW273" s="198"/>
      <c r="CX273" s="198"/>
      <c r="CY273" s="198"/>
      <c r="CZ273" s="198"/>
      <c r="DA273" s="198"/>
      <c r="DB273" s="198"/>
      <c r="DC273" s="198"/>
      <c r="DD273" s="198"/>
      <c r="DE273" s="198"/>
      <c r="DF273" s="198"/>
      <c r="DG273" s="198"/>
      <c r="DH273" s="198"/>
      <c r="DI273" s="198"/>
      <c r="DJ273" s="198"/>
      <c r="DK273" s="198"/>
      <c r="DL273" s="198"/>
      <c r="DM273" s="198"/>
      <c r="DN273" s="198"/>
      <c r="DO273" s="198"/>
      <c r="DP273" s="198"/>
      <c r="DQ273" s="198"/>
      <c r="DR273" s="198"/>
      <c r="DS273" s="198"/>
      <c r="DT273" s="198"/>
      <c r="DU273" s="198"/>
      <c r="DV273" s="198"/>
      <c r="DW273" s="198"/>
      <c r="DX273" s="198"/>
      <c r="DY273" s="198"/>
      <c r="DZ273" s="198"/>
      <c r="EA273" s="198"/>
      <c r="EB273" s="198"/>
      <c r="EC273" s="198"/>
      <c r="ED273" s="198"/>
    </row>
    <row r="274" spans="1:134" s="22" customFormat="1" x14ac:dyDescent="0.2">
      <c r="A274" s="92">
        <f t="shared" si="35"/>
        <v>243</v>
      </c>
      <c r="B274" s="92" t="s">
        <v>304</v>
      </c>
      <c r="C274" s="91" t="s">
        <v>1262</v>
      </c>
      <c r="D274" s="108">
        <v>500</v>
      </c>
      <c r="E274" s="109">
        <v>0</v>
      </c>
      <c r="F274" s="109">
        <f t="shared" si="33"/>
        <v>500</v>
      </c>
      <c r="G274" s="137" t="s">
        <v>243</v>
      </c>
      <c r="H274" s="145" t="s">
        <v>244</v>
      </c>
      <c r="I274" s="94">
        <v>600</v>
      </c>
      <c r="J274" s="87">
        <v>0</v>
      </c>
      <c r="K274" s="87">
        <f t="shared" si="34"/>
        <v>600</v>
      </c>
      <c r="L274" s="198"/>
      <c r="M274" s="198"/>
      <c r="N274" s="198"/>
      <c r="O274" s="198"/>
      <c r="P274" s="198"/>
      <c r="Q274" s="198"/>
      <c r="R274" s="198"/>
      <c r="S274" s="198"/>
      <c r="T274" s="198"/>
      <c r="U274" s="198"/>
      <c r="V274" s="198"/>
      <c r="W274" s="198"/>
      <c r="X274" s="198"/>
      <c r="Y274" s="198"/>
      <c r="Z274" s="198"/>
      <c r="AA274" s="198"/>
      <c r="AB274" s="198"/>
      <c r="AC274" s="198"/>
      <c r="AD274" s="198"/>
      <c r="AE274" s="198"/>
      <c r="AF274" s="198"/>
      <c r="AG274" s="198"/>
      <c r="AH274" s="198"/>
      <c r="AI274" s="198"/>
      <c r="AJ274" s="198"/>
      <c r="AK274" s="198"/>
      <c r="AL274" s="198"/>
      <c r="AM274" s="198"/>
      <c r="AN274" s="198"/>
      <c r="AO274" s="198"/>
      <c r="AP274" s="198"/>
      <c r="AQ274" s="198"/>
      <c r="AR274" s="198"/>
      <c r="AS274" s="198"/>
      <c r="AT274" s="198"/>
      <c r="AU274" s="198"/>
      <c r="AV274" s="198"/>
      <c r="AW274" s="198"/>
      <c r="AX274" s="198"/>
      <c r="AY274" s="198"/>
      <c r="AZ274" s="198"/>
      <c r="BA274" s="198"/>
      <c r="BB274" s="198"/>
      <c r="BC274" s="198"/>
      <c r="BD274" s="198"/>
      <c r="BE274" s="198"/>
      <c r="BF274" s="198"/>
      <c r="BG274" s="198"/>
      <c r="BH274" s="198"/>
      <c r="BI274" s="198"/>
      <c r="BJ274" s="198"/>
      <c r="BK274" s="198"/>
      <c r="BL274" s="198"/>
      <c r="BM274" s="198"/>
      <c r="BN274" s="198"/>
      <c r="BO274" s="198"/>
      <c r="BP274" s="198"/>
      <c r="BQ274" s="198"/>
      <c r="BR274" s="198"/>
      <c r="BS274" s="198"/>
      <c r="BT274" s="198"/>
      <c r="BU274" s="198"/>
      <c r="BV274" s="198"/>
      <c r="BW274" s="198"/>
      <c r="BX274" s="198"/>
      <c r="BY274" s="198"/>
      <c r="BZ274" s="198"/>
      <c r="CA274" s="198"/>
      <c r="CB274" s="198"/>
      <c r="CC274" s="198"/>
      <c r="CD274" s="198"/>
      <c r="CE274" s="198"/>
      <c r="CF274" s="198"/>
      <c r="CG274" s="198"/>
      <c r="CH274" s="198"/>
      <c r="CI274" s="198"/>
      <c r="CJ274" s="198"/>
      <c r="CK274" s="198"/>
      <c r="CL274" s="198"/>
      <c r="CM274" s="198"/>
      <c r="CN274" s="198"/>
      <c r="CO274" s="198"/>
      <c r="CP274" s="198"/>
      <c r="CQ274" s="198"/>
      <c r="CR274" s="198"/>
      <c r="CS274" s="198"/>
      <c r="CT274" s="198"/>
      <c r="CU274" s="198"/>
      <c r="CV274" s="198"/>
      <c r="CW274" s="198"/>
      <c r="CX274" s="198"/>
      <c r="CY274" s="198"/>
      <c r="CZ274" s="198"/>
      <c r="DA274" s="198"/>
      <c r="DB274" s="198"/>
      <c r="DC274" s="198"/>
      <c r="DD274" s="198"/>
      <c r="DE274" s="198"/>
      <c r="DF274" s="198"/>
      <c r="DG274" s="198"/>
      <c r="DH274" s="198"/>
      <c r="DI274" s="198"/>
      <c r="DJ274" s="198"/>
      <c r="DK274" s="198"/>
      <c r="DL274" s="198"/>
      <c r="DM274" s="198"/>
      <c r="DN274" s="198"/>
      <c r="DO274" s="198"/>
      <c r="DP274" s="198"/>
      <c r="DQ274" s="198"/>
      <c r="DR274" s="198"/>
      <c r="DS274" s="198"/>
      <c r="DT274" s="198"/>
      <c r="DU274" s="198"/>
      <c r="DV274" s="198"/>
      <c r="DW274" s="198"/>
      <c r="DX274" s="198"/>
      <c r="DY274" s="198"/>
      <c r="DZ274" s="198"/>
      <c r="EA274" s="198"/>
      <c r="EB274" s="198"/>
      <c r="EC274" s="198"/>
      <c r="ED274" s="198"/>
    </row>
    <row r="275" spans="1:134" s="22" customFormat="1" x14ac:dyDescent="0.2">
      <c r="A275" s="92">
        <f t="shared" si="35"/>
        <v>244</v>
      </c>
      <c r="B275" s="92" t="s">
        <v>305</v>
      </c>
      <c r="C275" s="91" t="s">
        <v>1263</v>
      </c>
      <c r="D275" s="108">
        <v>300</v>
      </c>
      <c r="E275" s="109">
        <v>0</v>
      </c>
      <c r="F275" s="109">
        <f t="shared" si="33"/>
        <v>300</v>
      </c>
      <c r="G275" s="137" t="s">
        <v>245</v>
      </c>
      <c r="H275" s="145" t="s">
        <v>246</v>
      </c>
      <c r="I275" s="94">
        <v>400</v>
      </c>
      <c r="J275" s="87">
        <v>0</v>
      </c>
      <c r="K275" s="87">
        <f t="shared" si="34"/>
        <v>400</v>
      </c>
      <c r="L275" s="198"/>
      <c r="M275" s="198"/>
      <c r="N275" s="198"/>
      <c r="O275" s="198"/>
      <c r="P275" s="198"/>
      <c r="Q275" s="198"/>
      <c r="R275" s="198"/>
      <c r="S275" s="198"/>
      <c r="T275" s="198"/>
      <c r="U275" s="198"/>
      <c r="V275" s="198"/>
      <c r="W275" s="198"/>
      <c r="X275" s="198"/>
      <c r="Y275" s="198"/>
      <c r="Z275" s="198"/>
      <c r="AA275" s="198"/>
      <c r="AB275" s="198"/>
      <c r="AC275" s="198"/>
      <c r="AD275" s="198"/>
      <c r="AE275" s="198"/>
      <c r="AF275" s="198"/>
      <c r="AG275" s="198"/>
      <c r="AH275" s="198"/>
      <c r="AI275" s="198"/>
      <c r="AJ275" s="198"/>
      <c r="AK275" s="198"/>
      <c r="AL275" s="198"/>
      <c r="AM275" s="198"/>
      <c r="AN275" s="198"/>
      <c r="AO275" s="198"/>
      <c r="AP275" s="198"/>
      <c r="AQ275" s="198"/>
      <c r="AR275" s="198"/>
      <c r="AS275" s="198"/>
      <c r="AT275" s="198"/>
      <c r="AU275" s="198"/>
      <c r="AV275" s="198"/>
      <c r="AW275" s="198"/>
      <c r="AX275" s="198"/>
      <c r="AY275" s="198"/>
      <c r="AZ275" s="198"/>
      <c r="BA275" s="198"/>
      <c r="BB275" s="198"/>
      <c r="BC275" s="198"/>
      <c r="BD275" s="198"/>
      <c r="BE275" s="198"/>
      <c r="BF275" s="198"/>
      <c r="BG275" s="198"/>
      <c r="BH275" s="198"/>
      <c r="BI275" s="198"/>
      <c r="BJ275" s="198"/>
      <c r="BK275" s="198"/>
      <c r="BL275" s="198"/>
      <c r="BM275" s="198"/>
      <c r="BN275" s="198"/>
      <c r="BO275" s="198"/>
      <c r="BP275" s="198"/>
      <c r="BQ275" s="198"/>
      <c r="BR275" s="198"/>
      <c r="BS275" s="198"/>
      <c r="BT275" s="198"/>
      <c r="BU275" s="198"/>
      <c r="BV275" s="198"/>
      <c r="BW275" s="198"/>
      <c r="BX275" s="198"/>
      <c r="BY275" s="198"/>
      <c r="BZ275" s="198"/>
      <c r="CA275" s="198"/>
      <c r="CB275" s="198"/>
      <c r="CC275" s="198"/>
      <c r="CD275" s="198"/>
      <c r="CE275" s="198"/>
      <c r="CF275" s="198"/>
      <c r="CG275" s="198"/>
      <c r="CH275" s="198"/>
      <c r="CI275" s="198"/>
      <c r="CJ275" s="198"/>
      <c r="CK275" s="198"/>
      <c r="CL275" s="198"/>
      <c r="CM275" s="198"/>
      <c r="CN275" s="198"/>
      <c r="CO275" s="198"/>
      <c r="CP275" s="198"/>
      <c r="CQ275" s="198"/>
      <c r="CR275" s="198"/>
      <c r="CS275" s="198"/>
      <c r="CT275" s="198"/>
      <c r="CU275" s="198"/>
      <c r="CV275" s="198"/>
      <c r="CW275" s="198"/>
      <c r="CX275" s="198"/>
      <c r="CY275" s="198"/>
      <c r="CZ275" s="198"/>
      <c r="DA275" s="198"/>
      <c r="DB275" s="198"/>
      <c r="DC275" s="198"/>
      <c r="DD275" s="198"/>
      <c r="DE275" s="198"/>
      <c r="DF275" s="198"/>
      <c r="DG275" s="198"/>
      <c r="DH275" s="198"/>
      <c r="DI275" s="198"/>
      <c r="DJ275" s="198"/>
      <c r="DK275" s="198"/>
      <c r="DL275" s="198"/>
      <c r="DM275" s="198"/>
      <c r="DN275" s="198"/>
      <c r="DO275" s="198"/>
      <c r="DP275" s="198"/>
      <c r="DQ275" s="198"/>
      <c r="DR275" s="198"/>
      <c r="DS275" s="198"/>
      <c r="DT275" s="198"/>
      <c r="DU275" s="198"/>
      <c r="DV275" s="198"/>
      <c r="DW275" s="198"/>
      <c r="DX275" s="198"/>
      <c r="DY275" s="198"/>
      <c r="DZ275" s="198"/>
      <c r="EA275" s="198"/>
      <c r="EB275" s="198"/>
      <c r="EC275" s="198"/>
      <c r="ED275" s="198"/>
    </row>
    <row r="276" spans="1:134" s="22" customFormat="1" x14ac:dyDescent="0.2">
      <c r="A276" s="92">
        <f t="shared" si="35"/>
        <v>245</v>
      </c>
      <c r="B276" s="92" t="s">
        <v>306</v>
      </c>
      <c r="C276" s="91" t="s">
        <v>307</v>
      </c>
      <c r="D276" s="108">
        <v>300</v>
      </c>
      <c r="E276" s="109">
        <v>0</v>
      </c>
      <c r="F276" s="109">
        <f t="shared" si="33"/>
        <v>300</v>
      </c>
      <c r="G276" s="137" t="s">
        <v>247</v>
      </c>
      <c r="H276" s="145" t="s">
        <v>248</v>
      </c>
      <c r="I276" s="94">
        <v>600</v>
      </c>
      <c r="J276" s="87">
        <v>0</v>
      </c>
      <c r="K276" s="87">
        <f t="shared" si="34"/>
        <v>600</v>
      </c>
      <c r="L276" s="198"/>
      <c r="M276" s="198"/>
      <c r="N276" s="198"/>
      <c r="O276" s="198"/>
      <c r="P276" s="198"/>
      <c r="Q276" s="198"/>
      <c r="R276" s="198"/>
      <c r="S276" s="198"/>
      <c r="T276" s="198"/>
      <c r="U276" s="198"/>
      <c r="V276" s="198"/>
      <c r="W276" s="198"/>
      <c r="X276" s="198"/>
      <c r="Y276" s="198"/>
      <c r="Z276" s="198"/>
      <c r="AA276" s="198"/>
      <c r="AB276" s="198"/>
      <c r="AC276" s="198"/>
      <c r="AD276" s="198"/>
      <c r="AE276" s="198"/>
      <c r="AF276" s="198"/>
      <c r="AG276" s="198"/>
      <c r="AH276" s="198"/>
      <c r="AI276" s="198"/>
      <c r="AJ276" s="198"/>
      <c r="AK276" s="198"/>
      <c r="AL276" s="198"/>
      <c r="AM276" s="198"/>
      <c r="AN276" s="198"/>
      <c r="AO276" s="198"/>
      <c r="AP276" s="198"/>
      <c r="AQ276" s="198"/>
      <c r="AR276" s="198"/>
      <c r="AS276" s="198"/>
      <c r="AT276" s="198"/>
      <c r="AU276" s="198"/>
      <c r="AV276" s="198"/>
      <c r="AW276" s="198"/>
      <c r="AX276" s="198"/>
      <c r="AY276" s="198"/>
      <c r="AZ276" s="198"/>
      <c r="BA276" s="198"/>
      <c r="BB276" s="198"/>
      <c r="BC276" s="198"/>
      <c r="BD276" s="198"/>
      <c r="BE276" s="198"/>
      <c r="BF276" s="198"/>
      <c r="BG276" s="198"/>
      <c r="BH276" s="198"/>
      <c r="BI276" s="198"/>
      <c r="BJ276" s="198"/>
      <c r="BK276" s="198"/>
      <c r="BL276" s="198"/>
      <c r="BM276" s="198"/>
      <c r="BN276" s="198"/>
      <c r="BO276" s="198"/>
      <c r="BP276" s="198"/>
      <c r="BQ276" s="198"/>
      <c r="BR276" s="198"/>
      <c r="BS276" s="198"/>
      <c r="BT276" s="198"/>
      <c r="BU276" s="198"/>
      <c r="BV276" s="198"/>
      <c r="BW276" s="198"/>
      <c r="BX276" s="198"/>
      <c r="BY276" s="198"/>
      <c r="BZ276" s="198"/>
      <c r="CA276" s="198"/>
      <c r="CB276" s="198"/>
      <c r="CC276" s="198"/>
      <c r="CD276" s="198"/>
      <c r="CE276" s="198"/>
      <c r="CF276" s="198"/>
      <c r="CG276" s="198"/>
      <c r="CH276" s="198"/>
      <c r="CI276" s="198"/>
      <c r="CJ276" s="198"/>
      <c r="CK276" s="198"/>
      <c r="CL276" s="198"/>
      <c r="CM276" s="198"/>
      <c r="CN276" s="198"/>
      <c r="CO276" s="198"/>
      <c r="CP276" s="198"/>
      <c r="CQ276" s="198"/>
      <c r="CR276" s="198"/>
      <c r="CS276" s="198"/>
      <c r="CT276" s="198"/>
      <c r="CU276" s="198"/>
      <c r="CV276" s="198"/>
      <c r="CW276" s="198"/>
      <c r="CX276" s="198"/>
      <c r="CY276" s="198"/>
      <c r="CZ276" s="198"/>
      <c r="DA276" s="198"/>
      <c r="DB276" s="198"/>
      <c r="DC276" s="198"/>
      <c r="DD276" s="198"/>
      <c r="DE276" s="198"/>
      <c r="DF276" s="198"/>
      <c r="DG276" s="198"/>
      <c r="DH276" s="198"/>
      <c r="DI276" s="198"/>
      <c r="DJ276" s="198"/>
      <c r="DK276" s="198"/>
      <c r="DL276" s="198"/>
      <c r="DM276" s="198"/>
      <c r="DN276" s="198"/>
      <c r="DO276" s="198"/>
      <c r="DP276" s="198"/>
      <c r="DQ276" s="198"/>
      <c r="DR276" s="198"/>
      <c r="DS276" s="198"/>
      <c r="DT276" s="198"/>
      <c r="DU276" s="198"/>
      <c r="DV276" s="198"/>
      <c r="DW276" s="198"/>
      <c r="DX276" s="198"/>
      <c r="DY276" s="198"/>
      <c r="DZ276" s="198"/>
      <c r="EA276" s="198"/>
      <c r="EB276" s="198"/>
      <c r="EC276" s="198"/>
      <c r="ED276" s="198"/>
    </row>
    <row r="277" spans="1:134" s="22" customFormat="1" x14ac:dyDescent="0.2">
      <c r="A277" s="206">
        <f t="shared" si="35"/>
        <v>246</v>
      </c>
      <c r="B277" s="92" t="s">
        <v>309</v>
      </c>
      <c r="C277" s="91" t="s">
        <v>308</v>
      </c>
      <c r="D277" s="108">
        <v>550</v>
      </c>
      <c r="E277" s="109">
        <v>0</v>
      </c>
      <c r="F277" s="109">
        <f t="shared" si="33"/>
        <v>550</v>
      </c>
      <c r="G277" s="137" t="s">
        <v>249</v>
      </c>
      <c r="H277" s="145" t="s">
        <v>144</v>
      </c>
      <c r="I277" s="94">
        <v>300</v>
      </c>
      <c r="J277" s="87">
        <v>0</v>
      </c>
      <c r="K277" s="87">
        <f t="shared" si="34"/>
        <v>300</v>
      </c>
      <c r="L277" s="198"/>
      <c r="M277" s="198"/>
      <c r="N277" s="198"/>
      <c r="O277" s="198"/>
      <c r="P277" s="198"/>
      <c r="Q277" s="198"/>
      <c r="R277" s="198"/>
      <c r="S277" s="198"/>
      <c r="T277" s="198"/>
      <c r="U277" s="198"/>
      <c r="V277" s="198"/>
      <c r="W277" s="198"/>
      <c r="X277" s="198"/>
      <c r="Y277" s="198"/>
      <c r="Z277" s="198"/>
      <c r="AA277" s="198"/>
      <c r="AB277" s="198"/>
      <c r="AC277" s="198"/>
      <c r="AD277" s="198"/>
      <c r="AE277" s="198"/>
      <c r="AF277" s="198"/>
      <c r="AG277" s="198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98"/>
      <c r="AT277" s="198"/>
      <c r="AU277" s="198"/>
      <c r="AV277" s="198"/>
      <c r="AW277" s="198"/>
      <c r="AX277" s="198"/>
      <c r="AY277" s="198"/>
      <c r="AZ277" s="198"/>
      <c r="BA277" s="198"/>
      <c r="BB277" s="198"/>
      <c r="BC277" s="198"/>
      <c r="BD277" s="198"/>
      <c r="BE277" s="198"/>
      <c r="BF277" s="198"/>
      <c r="BG277" s="198"/>
      <c r="BH277" s="198"/>
      <c r="BI277" s="198"/>
      <c r="BJ277" s="198"/>
      <c r="BK277" s="198"/>
      <c r="BL277" s="198"/>
      <c r="BM277" s="198"/>
      <c r="BN277" s="198"/>
      <c r="BO277" s="198"/>
      <c r="BP277" s="198"/>
      <c r="BQ277" s="198"/>
      <c r="BR277" s="198"/>
      <c r="BS277" s="198"/>
      <c r="BT277" s="198"/>
      <c r="BU277" s="198"/>
      <c r="BV277" s="198"/>
      <c r="BW277" s="198"/>
      <c r="BX277" s="198"/>
      <c r="BY277" s="198"/>
      <c r="BZ277" s="198"/>
      <c r="CA277" s="198"/>
      <c r="CB277" s="198"/>
      <c r="CC277" s="198"/>
      <c r="CD277" s="198"/>
      <c r="CE277" s="198"/>
      <c r="CF277" s="198"/>
      <c r="CG277" s="198"/>
      <c r="CH277" s="198"/>
      <c r="CI277" s="198"/>
      <c r="CJ277" s="198"/>
      <c r="CK277" s="198"/>
      <c r="CL277" s="198"/>
      <c r="CM277" s="198"/>
      <c r="CN277" s="198"/>
      <c r="CO277" s="198"/>
      <c r="CP277" s="198"/>
      <c r="CQ277" s="198"/>
      <c r="CR277" s="198"/>
      <c r="CS277" s="198"/>
      <c r="CT277" s="198"/>
      <c r="CU277" s="198"/>
      <c r="CV277" s="198"/>
      <c r="CW277" s="198"/>
      <c r="CX277" s="198"/>
      <c r="CY277" s="198"/>
      <c r="CZ277" s="198"/>
      <c r="DA277" s="198"/>
      <c r="DB277" s="198"/>
      <c r="DC277" s="198"/>
      <c r="DD277" s="198"/>
      <c r="DE277" s="198"/>
      <c r="DF277" s="198"/>
      <c r="DG277" s="198"/>
      <c r="DH277" s="198"/>
      <c r="DI277" s="198"/>
      <c r="DJ277" s="198"/>
      <c r="DK277" s="198"/>
      <c r="DL277" s="198"/>
      <c r="DM277" s="198"/>
      <c r="DN277" s="198"/>
      <c r="DO277" s="198"/>
      <c r="DP277" s="198"/>
      <c r="DQ277" s="198"/>
      <c r="DR277" s="198"/>
      <c r="DS277" s="198"/>
      <c r="DT277" s="198"/>
      <c r="DU277" s="198"/>
      <c r="DV277" s="198"/>
      <c r="DW277" s="198"/>
      <c r="DX277" s="198"/>
      <c r="DY277" s="198"/>
      <c r="DZ277" s="198"/>
      <c r="EA277" s="198"/>
      <c r="EB277" s="198"/>
      <c r="EC277" s="198"/>
      <c r="ED277" s="198"/>
    </row>
    <row r="278" spans="1:134" s="22" customFormat="1" x14ac:dyDescent="0.2">
      <c r="A278" s="206">
        <f t="shared" si="35"/>
        <v>247</v>
      </c>
      <c r="B278" s="89" t="s">
        <v>1550</v>
      </c>
      <c r="C278" s="91" t="s">
        <v>748</v>
      </c>
      <c r="D278" s="108">
        <v>550</v>
      </c>
      <c r="E278" s="109">
        <v>0</v>
      </c>
      <c r="F278" s="110">
        <f t="shared" si="33"/>
        <v>550</v>
      </c>
      <c r="G278" s="89" t="s">
        <v>1010</v>
      </c>
      <c r="H278" s="91" t="s">
        <v>145</v>
      </c>
      <c r="I278" s="87">
        <v>650</v>
      </c>
      <c r="J278" s="87">
        <v>0</v>
      </c>
      <c r="K278" s="87">
        <f t="shared" si="34"/>
        <v>650</v>
      </c>
      <c r="L278" s="198"/>
      <c r="M278" s="198"/>
      <c r="N278" s="198"/>
      <c r="O278" s="198"/>
      <c r="P278" s="198"/>
      <c r="Q278" s="198"/>
      <c r="R278" s="198"/>
      <c r="S278" s="198"/>
      <c r="T278" s="198"/>
      <c r="U278" s="198"/>
      <c r="V278" s="198"/>
      <c r="W278" s="198"/>
      <c r="X278" s="198"/>
      <c r="Y278" s="198"/>
      <c r="Z278" s="198"/>
      <c r="AA278" s="198"/>
      <c r="AB278" s="198"/>
      <c r="AC278" s="198"/>
      <c r="AD278" s="198"/>
      <c r="AE278" s="198"/>
      <c r="AF278" s="198"/>
      <c r="AG278" s="198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98"/>
      <c r="AT278" s="198"/>
      <c r="AU278" s="198"/>
      <c r="AV278" s="198"/>
      <c r="AW278" s="198"/>
      <c r="AX278" s="198"/>
      <c r="AY278" s="198"/>
      <c r="AZ278" s="198"/>
      <c r="BA278" s="198"/>
      <c r="BB278" s="198"/>
      <c r="BC278" s="198"/>
      <c r="BD278" s="198"/>
      <c r="BE278" s="198"/>
      <c r="BF278" s="198"/>
      <c r="BG278" s="198"/>
      <c r="BH278" s="198"/>
      <c r="BI278" s="198"/>
      <c r="BJ278" s="198"/>
      <c r="BK278" s="198"/>
      <c r="BL278" s="198"/>
      <c r="BM278" s="198"/>
      <c r="BN278" s="198"/>
      <c r="BO278" s="198"/>
      <c r="BP278" s="198"/>
      <c r="BQ278" s="198"/>
      <c r="BR278" s="198"/>
      <c r="BS278" s="198"/>
      <c r="BT278" s="198"/>
      <c r="BU278" s="198"/>
      <c r="BV278" s="198"/>
      <c r="BW278" s="198"/>
      <c r="BX278" s="198"/>
      <c r="BY278" s="198"/>
      <c r="BZ278" s="198"/>
      <c r="CA278" s="198"/>
      <c r="CB278" s="198"/>
      <c r="CC278" s="198"/>
      <c r="CD278" s="198"/>
      <c r="CE278" s="198"/>
      <c r="CF278" s="198"/>
      <c r="CG278" s="198"/>
      <c r="CH278" s="198"/>
      <c r="CI278" s="198"/>
      <c r="CJ278" s="198"/>
      <c r="CK278" s="198"/>
      <c r="CL278" s="198"/>
      <c r="CM278" s="198"/>
      <c r="CN278" s="198"/>
      <c r="CO278" s="198"/>
      <c r="CP278" s="198"/>
      <c r="CQ278" s="198"/>
      <c r="CR278" s="198"/>
      <c r="CS278" s="198"/>
      <c r="CT278" s="198"/>
      <c r="CU278" s="198"/>
      <c r="CV278" s="198"/>
      <c r="CW278" s="198"/>
      <c r="CX278" s="198"/>
      <c r="CY278" s="198"/>
      <c r="CZ278" s="198"/>
      <c r="DA278" s="198"/>
      <c r="DB278" s="198"/>
      <c r="DC278" s="198"/>
      <c r="DD278" s="198"/>
      <c r="DE278" s="198"/>
      <c r="DF278" s="198"/>
      <c r="DG278" s="198"/>
      <c r="DH278" s="198"/>
      <c r="DI278" s="198"/>
      <c r="DJ278" s="198"/>
      <c r="DK278" s="198"/>
      <c r="DL278" s="198"/>
      <c r="DM278" s="198"/>
      <c r="DN278" s="198"/>
      <c r="DO278" s="198"/>
      <c r="DP278" s="198"/>
      <c r="DQ278" s="198"/>
      <c r="DR278" s="198"/>
      <c r="DS278" s="198"/>
      <c r="DT278" s="198"/>
      <c r="DU278" s="198"/>
      <c r="DV278" s="198"/>
      <c r="DW278" s="198"/>
      <c r="DX278" s="198"/>
      <c r="DY278" s="198"/>
      <c r="DZ278" s="198"/>
      <c r="EA278" s="198"/>
      <c r="EB278" s="198"/>
      <c r="EC278" s="198"/>
      <c r="ED278" s="198"/>
    </row>
    <row r="279" spans="1:134" s="22" customFormat="1" x14ac:dyDescent="0.2">
      <c r="A279" s="206">
        <f t="shared" si="35"/>
        <v>248</v>
      </c>
      <c r="B279" s="89" t="s">
        <v>1551</v>
      </c>
      <c r="C279" s="91" t="s">
        <v>749</v>
      </c>
      <c r="D279" s="108">
        <v>350</v>
      </c>
      <c r="E279" s="109">
        <v>0</v>
      </c>
      <c r="F279" s="110">
        <f t="shared" si="33"/>
        <v>350</v>
      </c>
      <c r="G279" s="89" t="s">
        <v>1011</v>
      </c>
      <c r="H279" s="91" t="s">
        <v>749</v>
      </c>
      <c r="I279" s="87">
        <v>400</v>
      </c>
      <c r="J279" s="87">
        <v>0</v>
      </c>
      <c r="K279" s="87">
        <f t="shared" si="34"/>
        <v>400</v>
      </c>
      <c r="L279" s="198"/>
      <c r="M279" s="198"/>
      <c r="N279" s="198"/>
      <c r="O279" s="198"/>
      <c r="P279" s="198"/>
      <c r="Q279" s="198"/>
      <c r="R279" s="198"/>
      <c r="S279" s="198"/>
      <c r="T279" s="198"/>
      <c r="U279" s="198"/>
      <c r="V279" s="198"/>
      <c r="W279" s="198"/>
      <c r="X279" s="198"/>
      <c r="Y279" s="198"/>
      <c r="Z279" s="198"/>
      <c r="AA279" s="198"/>
      <c r="AB279" s="198"/>
      <c r="AC279" s="198"/>
      <c r="AD279" s="198"/>
      <c r="AE279" s="198"/>
      <c r="AF279" s="198"/>
      <c r="AG279" s="198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98"/>
      <c r="AT279" s="198"/>
      <c r="AU279" s="198"/>
      <c r="AV279" s="198"/>
      <c r="AW279" s="198"/>
      <c r="AX279" s="198"/>
      <c r="AY279" s="198"/>
      <c r="AZ279" s="198"/>
      <c r="BA279" s="198"/>
      <c r="BB279" s="198"/>
      <c r="BC279" s="198"/>
      <c r="BD279" s="198"/>
      <c r="BE279" s="198"/>
      <c r="BF279" s="198"/>
      <c r="BG279" s="198"/>
      <c r="BH279" s="198"/>
      <c r="BI279" s="198"/>
      <c r="BJ279" s="198"/>
      <c r="BK279" s="198"/>
      <c r="BL279" s="198"/>
      <c r="BM279" s="198"/>
      <c r="BN279" s="198"/>
      <c r="BO279" s="198"/>
      <c r="BP279" s="198"/>
      <c r="BQ279" s="198"/>
      <c r="BR279" s="198"/>
      <c r="BS279" s="198"/>
      <c r="BT279" s="198"/>
      <c r="BU279" s="198"/>
      <c r="BV279" s="198"/>
      <c r="BW279" s="198"/>
      <c r="BX279" s="198"/>
      <c r="BY279" s="198"/>
      <c r="BZ279" s="198"/>
      <c r="CA279" s="198"/>
      <c r="CB279" s="198"/>
      <c r="CC279" s="198"/>
      <c r="CD279" s="198"/>
      <c r="CE279" s="198"/>
      <c r="CF279" s="198"/>
      <c r="CG279" s="198"/>
      <c r="CH279" s="198"/>
      <c r="CI279" s="198"/>
      <c r="CJ279" s="198"/>
      <c r="CK279" s="198"/>
      <c r="CL279" s="198"/>
      <c r="CM279" s="198"/>
      <c r="CN279" s="198"/>
      <c r="CO279" s="198"/>
      <c r="CP279" s="198"/>
      <c r="CQ279" s="198"/>
      <c r="CR279" s="198"/>
      <c r="CS279" s="198"/>
      <c r="CT279" s="198"/>
      <c r="CU279" s="198"/>
      <c r="CV279" s="198"/>
      <c r="CW279" s="198"/>
      <c r="CX279" s="198"/>
      <c r="CY279" s="198"/>
      <c r="CZ279" s="198"/>
      <c r="DA279" s="198"/>
      <c r="DB279" s="198"/>
      <c r="DC279" s="198"/>
      <c r="DD279" s="198"/>
      <c r="DE279" s="198"/>
      <c r="DF279" s="198"/>
      <c r="DG279" s="198"/>
      <c r="DH279" s="198"/>
      <c r="DI279" s="198"/>
      <c r="DJ279" s="198"/>
      <c r="DK279" s="198"/>
      <c r="DL279" s="198"/>
      <c r="DM279" s="198"/>
      <c r="DN279" s="198"/>
      <c r="DO279" s="198"/>
      <c r="DP279" s="198"/>
      <c r="DQ279" s="198"/>
      <c r="DR279" s="198"/>
      <c r="DS279" s="198"/>
      <c r="DT279" s="198"/>
      <c r="DU279" s="198"/>
      <c r="DV279" s="198"/>
      <c r="DW279" s="198"/>
      <c r="DX279" s="198"/>
      <c r="DY279" s="198"/>
      <c r="DZ279" s="198"/>
      <c r="EA279" s="198"/>
      <c r="EB279" s="198"/>
      <c r="EC279" s="198"/>
      <c r="ED279" s="198"/>
    </row>
    <row r="280" spans="1:134" s="22" customFormat="1" x14ac:dyDescent="0.2">
      <c r="A280" s="206">
        <f t="shared" si="35"/>
        <v>249</v>
      </c>
      <c r="B280" s="92" t="s">
        <v>1552</v>
      </c>
      <c r="C280" s="91" t="s">
        <v>827</v>
      </c>
      <c r="D280" s="108">
        <v>550</v>
      </c>
      <c r="E280" s="109">
        <v>0</v>
      </c>
      <c r="F280" s="110">
        <f t="shared" si="33"/>
        <v>550</v>
      </c>
      <c r="G280" s="92" t="s">
        <v>1550</v>
      </c>
      <c r="H280" s="91" t="s">
        <v>827</v>
      </c>
      <c r="I280" s="87">
        <v>800</v>
      </c>
      <c r="J280" s="87">
        <v>0</v>
      </c>
      <c r="K280" s="87">
        <f t="shared" si="34"/>
        <v>800</v>
      </c>
      <c r="L280" s="198"/>
      <c r="M280" s="198"/>
      <c r="N280" s="198"/>
      <c r="O280" s="198"/>
      <c r="P280" s="198"/>
      <c r="Q280" s="198"/>
      <c r="R280" s="198"/>
      <c r="S280" s="198"/>
      <c r="T280" s="198"/>
      <c r="U280" s="198"/>
      <c r="V280" s="198"/>
      <c r="W280" s="198"/>
      <c r="X280" s="198"/>
      <c r="Y280" s="198"/>
      <c r="Z280" s="198"/>
      <c r="AA280" s="198"/>
      <c r="AB280" s="198"/>
      <c r="AC280" s="198"/>
      <c r="AD280" s="198"/>
      <c r="AE280" s="198"/>
      <c r="AF280" s="198"/>
      <c r="AG280" s="198"/>
      <c r="AH280" s="198"/>
      <c r="AI280" s="198"/>
      <c r="AJ280" s="198"/>
      <c r="AK280" s="198"/>
      <c r="AL280" s="198"/>
      <c r="AM280" s="198"/>
      <c r="AN280" s="198"/>
      <c r="AO280" s="198"/>
      <c r="AP280" s="198"/>
      <c r="AQ280" s="198"/>
      <c r="AR280" s="198"/>
      <c r="AS280" s="198"/>
      <c r="AT280" s="198"/>
      <c r="AU280" s="198"/>
      <c r="AV280" s="198"/>
      <c r="AW280" s="198"/>
      <c r="AX280" s="198"/>
      <c r="AY280" s="198"/>
      <c r="AZ280" s="198"/>
      <c r="BA280" s="198"/>
      <c r="BB280" s="198"/>
      <c r="BC280" s="198"/>
      <c r="BD280" s="198"/>
      <c r="BE280" s="198"/>
      <c r="BF280" s="198"/>
      <c r="BG280" s="198"/>
      <c r="BH280" s="198"/>
      <c r="BI280" s="198"/>
      <c r="BJ280" s="198"/>
      <c r="BK280" s="198"/>
      <c r="BL280" s="198"/>
      <c r="BM280" s="198"/>
      <c r="BN280" s="198"/>
      <c r="BO280" s="198"/>
      <c r="BP280" s="198"/>
      <c r="BQ280" s="198"/>
      <c r="BR280" s="198"/>
      <c r="BS280" s="198"/>
      <c r="BT280" s="198"/>
      <c r="BU280" s="198"/>
      <c r="BV280" s="198"/>
      <c r="BW280" s="198"/>
      <c r="BX280" s="198"/>
      <c r="BY280" s="198"/>
      <c r="BZ280" s="198"/>
      <c r="CA280" s="198"/>
      <c r="CB280" s="198"/>
      <c r="CC280" s="198"/>
      <c r="CD280" s="198"/>
      <c r="CE280" s="198"/>
      <c r="CF280" s="198"/>
      <c r="CG280" s="198"/>
      <c r="CH280" s="198"/>
      <c r="CI280" s="198"/>
      <c r="CJ280" s="198"/>
      <c r="CK280" s="198"/>
      <c r="CL280" s="198"/>
      <c r="CM280" s="198"/>
      <c r="CN280" s="198"/>
      <c r="CO280" s="198"/>
      <c r="CP280" s="198"/>
      <c r="CQ280" s="198"/>
      <c r="CR280" s="198"/>
      <c r="CS280" s="198"/>
      <c r="CT280" s="198"/>
      <c r="CU280" s="198"/>
      <c r="CV280" s="198"/>
      <c r="CW280" s="198"/>
      <c r="CX280" s="198"/>
      <c r="CY280" s="198"/>
      <c r="CZ280" s="198"/>
      <c r="DA280" s="198"/>
      <c r="DB280" s="198"/>
      <c r="DC280" s="198"/>
      <c r="DD280" s="198"/>
      <c r="DE280" s="198"/>
      <c r="DF280" s="198"/>
      <c r="DG280" s="198"/>
      <c r="DH280" s="198"/>
      <c r="DI280" s="198"/>
      <c r="DJ280" s="198"/>
      <c r="DK280" s="198"/>
      <c r="DL280" s="198"/>
      <c r="DM280" s="198"/>
      <c r="DN280" s="198"/>
      <c r="DO280" s="198"/>
      <c r="DP280" s="198"/>
      <c r="DQ280" s="198"/>
      <c r="DR280" s="198"/>
      <c r="DS280" s="198"/>
      <c r="DT280" s="198"/>
      <c r="DU280" s="198"/>
      <c r="DV280" s="198"/>
      <c r="DW280" s="198"/>
      <c r="DX280" s="198"/>
      <c r="DY280" s="198"/>
      <c r="DZ280" s="198"/>
      <c r="EA280" s="198"/>
      <c r="EB280" s="198"/>
      <c r="EC280" s="198"/>
      <c r="ED280" s="198"/>
    </row>
    <row r="281" spans="1:134" s="22" customFormat="1" x14ac:dyDescent="0.2">
      <c r="A281" s="206">
        <f t="shared" si="35"/>
        <v>250</v>
      </c>
      <c r="B281" s="92" t="s">
        <v>1553</v>
      </c>
      <c r="C281" s="91" t="s">
        <v>828</v>
      </c>
      <c r="D281" s="108">
        <v>350</v>
      </c>
      <c r="E281" s="109">
        <v>0</v>
      </c>
      <c r="F281" s="110">
        <f t="shared" si="33"/>
        <v>350</v>
      </c>
      <c r="G281" s="92" t="s">
        <v>1551</v>
      </c>
      <c r="H281" s="91" t="s">
        <v>828</v>
      </c>
      <c r="I281" s="87">
        <v>400</v>
      </c>
      <c r="J281" s="87">
        <v>0</v>
      </c>
      <c r="K281" s="87">
        <f t="shared" si="34"/>
        <v>400</v>
      </c>
      <c r="L281" s="198"/>
      <c r="M281" s="198"/>
      <c r="N281" s="198"/>
      <c r="O281" s="198"/>
      <c r="P281" s="198"/>
      <c r="Q281" s="198"/>
      <c r="R281" s="198"/>
      <c r="S281" s="198"/>
      <c r="T281" s="198"/>
      <c r="U281" s="198"/>
      <c r="V281" s="198"/>
      <c r="W281" s="198"/>
      <c r="X281" s="198"/>
      <c r="Y281" s="198"/>
      <c r="Z281" s="198"/>
      <c r="AA281" s="198"/>
      <c r="AB281" s="198"/>
      <c r="AC281" s="198"/>
      <c r="AD281" s="198"/>
      <c r="AE281" s="198"/>
      <c r="AF281" s="198"/>
      <c r="AG281" s="198"/>
      <c r="AH281" s="198"/>
      <c r="AI281" s="198"/>
      <c r="AJ281" s="198"/>
      <c r="AK281" s="198"/>
      <c r="AL281" s="198"/>
      <c r="AM281" s="198"/>
      <c r="AN281" s="198"/>
      <c r="AO281" s="198"/>
      <c r="AP281" s="198"/>
      <c r="AQ281" s="198"/>
      <c r="AR281" s="198"/>
      <c r="AS281" s="198"/>
      <c r="AT281" s="198"/>
      <c r="AU281" s="198"/>
      <c r="AV281" s="198"/>
      <c r="AW281" s="198"/>
      <c r="AX281" s="198"/>
      <c r="AY281" s="198"/>
      <c r="AZ281" s="198"/>
      <c r="BA281" s="198"/>
      <c r="BB281" s="198"/>
      <c r="BC281" s="198"/>
      <c r="BD281" s="198"/>
      <c r="BE281" s="198"/>
      <c r="BF281" s="198"/>
      <c r="BG281" s="198"/>
      <c r="BH281" s="198"/>
      <c r="BI281" s="198"/>
      <c r="BJ281" s="198"/>
      <c r="BK281" s="198"/>
      <c r="BL281" s="198"/>
      <c r="BM281" s="198"/>
      <c r="BN281" s="198"/>
      <c r="BO281" s="198"/>
      <c r="BP281" s="198"/>
      <c r="BQ281" s="198"/>
      <c r="BR281" s="198"/>
      <c r="BS281" s="198"/>
      <c r="BT281" s="198"/>
      <c r="BU281" s="198"/>
      <c r="BV281" s="198"/>
      <c r="BW281" s="198"/>
      <c r="BX281" s="198"/>
      <c r="BY281" s="198"/>
      <c r="BZ281" s="198"/>
      <c r="CA281" s="198"/>
      <c r="CB281" s="198"/>
      <c r="CC281" s="198"/>
      <c r="CD281" s="198"/>
      <c r="CE281" s="198"/>
      <c r="CF281" s="198"/>
      <c r="CG281" s="198"/>
      <c r="CH281" s="198"/>
      <c r="CI281" s="198"/>
      <c r="CJ281" s="198"/>
      <c r="CK281" s="198"/>
      <c r="CL281" s="198"/>
      <c r="CM281" s="198"/>
      <c r="CN281" s="198"/>
      <c r="CO281" s="198"/>
      <c r="CP281" s="198"/>
      <c r="CQ281" s="198"/>
      <c r="CR281" s="198"/>
      <c r="CS281" s="198"/>
      <c r="CT281" s="198"/>
      <c r="CU281" s="198"/>
      <c r="CV281" s="198"/>
      <c r="CW281" s="198"/>
      <c r="CX281" s="198"/>
      <c r="CY281" s="198"/>
      <c r="CZ281" s="198"/>
      <c r="DA281" s="198"/>
      <c r="DB281" s="198"/>
      <c r="DC281" s="198"/>
      <c r="DD281" s="198"/>
      <c r="DE281" s="198"/>
      <c r="DF281" s="198"/>
      <c r="DG281" s="198"/>
      <c r="DH281" s="198"/>
      <c r="DI281" s="198"/>
      <c r="DJ281" s="198"/>
      <c r="DK281" s="198"/>
      <c r="DL281" s="198"/>
      <c r="DM281" s="198"/>
      <c r="DN281" s="198"/>
      <c r="DO281" s="198"/>
      <c r="DP281" s="198"/>
      <c r="DQ281" s="198"/>
      <c r="DR281" s="198"/>
      <c r="DS281" s="198"/>
      <c r="DT281" s="198"/>
      <c r="DU281" s="198"/>
      <c r="DV281" s="198"/>
      <c r="DW281" s="198"/>
      <c r="DX281" s="198"/>
      <c r="DY281" s="198"/>
      <c r="DZ281" s="198"/>
      <c r="EA281" s="198"/>
      <c r="EB281" s="198"/>
      <c r="EC281" s="198"/>
      <c r="ED281" s="198"/>
    </row>
    <row r="282" spans="1:134" s="22" customFormat="1" x14ac:dyDescent="0.2">
      <c r="A282" s="206">
        <f t="shared" si="35"/>
        <v>251</v>
      </c>
      <c r="B282" s="92" t="s">
        <v>1177</v>
      </c>
      <c r="C282" s="91" t="s">
        <v>1175</v>
      </c>
      <c r="D282" s="108">
        <v>550</v>
      </c>
      <c r="E282" s="109">
        <v>0</v>
      </c>
      <c r="F282" s="110">
        <f>D282</f>
        <v>550</v>
      </c>
      <c r="G282" s="92" t="s">
        <v>1177</v>
      </c>
      <c r="H282" s="91" t="s">
        <v>146</v>
      </c>
      <c r="I282" s="87">
        <v>600</v>
      </c>
      <c r="J282" s="87">
        <v>0</v>
      </c>
      <c r="K282" s="87">
        <f>I282+J282</f>
        <v>600</v>
      </c>
      <c r="L282" s="198"/>
      <c r="M282" s="198"/>
      <c r="N282" s="198"/>
      <c r="O282" s="198"/>
      <c r="P282" s="198"/>
      <c r="Q282" s="198"/>
      <c r="R282" s="198"/>
      <c r="S282" s="198"/>
      <c r="T282" s="198"/>
      <c r="U282" s="198"/>
      <c r="V282" s="198"/>
      <c r="W282" s="198"/>
      <c r="X282" s="198"/>
      <c r="Y282" s="198"/>
      <c r="Z282" s="198"/>
      <c r="AA282" s="198"/>
      <c r="AB282" s="198"/>
      <c r="AC282" s="198"/>
      <c r="AD282" s="198"/>
      <c r="AE282" s="198"/>
      <c r="AF282" s="198"/>
      <c r="AG282" s="198"/>
      <c r="AH282" s="198"/>
      <c r="AI282" s="198"/>
      <c r="AJ282" s="198"/>
      <c r="AK282" s="198"/>
      <c r="AL282" s="198"/>
      <c r="AM282" s="198"/>
      <c r="AN282" s="198"/>
      <c r="AO282" s="198"/>
      <c r="AP282" s="198"/>
      <c r="AQ282" s="198"/>
      <c r="AR282" s="198"/>
      <c r="AS282" s="198"/>
      <c r="AT282" s="198"/>
      <c r="AU282" s="198"/>
      <c r="AV282" s="198"/>
      <c r="AW282" s="198"/>
      <c r="AX282" s="198"/>
      <c r="AY282" s="198"/>
      <c r="AZ282" s="198"/>
      <c r="BA282" s="198"/>
      <c r="BB282" s="198"/>
      <c r="BC282" s="198"/>
      <c r="BD282" s="198"/>
      <c r="BE282" s="198"/>
      <c r="BF282" s="198"/>
      <c r="BG282" s="198"/>
      <c r="BH282" s="198"/>
      <c r="BI282" s="198"/>
      <c r="BJ282" s="198"/>
      <c r="BK282" s="198"/>
      <c r="BL282" s="198"/>
      <c r="BM282" s="198"/>
      <c r="BN282" s="198"/>
      <c r="BO282" s="198"/>
      <c r="BP282" s="198"/>
      <c r="BQ282" s="198"/>
      <c r="BR282" s="198"/>
      <c r="BS282" s="198"/>
      <c r="BT282" s="198"/>
      <c r="BU282" s="198"/>
      <c r="BV282" s="198"/>
      <c r="BW282" s="198"/>
      <c r="BX282" s="198"/>
      <c r="BY282" s="198"/>
      <c r="BZ282" s="198"/>
      <c r="CA282" s="198"/>
      <c r="CB282" s="198"/>
      <c r="CC282" s="198"/>
      <c r="CD282" s="198"/>
      <c r="CE282" s="198"/>
      <c r="CF282" s="198"/>
      <c r="CG282" s="198"/>
      <c r="CH282" s="198"/>
      <c r="CI282" s="198"/>
      <c r="CJ282" s="198"/>
      <c r="CK282" s="198"/>
      <c r="CL282" s="198"/>
      <c r="CM282" s="198"/>
      <c r="CN282" s="198"/>
      <c r="CO282" s="198"/>
      <c r="CP282" s="198"/>
      <c r="CQ282" s="198"/>
      <c r="CR282" s="198"/>
      <c r="CS282" s="198"/>
      <c r="CT282" s="198"/>
      <c r="CU282" s="198"/>
      <c r="CV282" s="198"/>
      <c r="CW282" s="198"/>
      <c r="CX282" s="198"/>
      <c r="CY282" s="198"/>
      <c r="CZ282" s="198"/>
      <c r="DA282" s="198"/>
      <c r="DB282" s="198"/>
      <c r="DC282" s="198"/>
      <c r="DD282" s="198"/>
      <c r="DE282" s="198"/>
      <c r="DF282" s="198"/>
      <c r="DG282" s="198"/>
      <c r="DH282" s="198"/>
      <c r="DI282" s="198"/>
      <c r="DJ282" s="198"/>
      <c r="DK282" s="198"/>
      <c r="DL282" s="198"/>
      <c r="DM282" s="198"/>
      <c r="DN282" s="198"/>
      <c r="DO282" s="198"/>
      <c r="DP282" s="198"/>
      <c r="DQ282" s="198"/>
      <c r="DR282" s="198"/>
      <c r="DS282" s="198"/>
      <c r="DT282" s="198"/>
      <c r="DU282" s="198"/>
      <c r="DV282" s="198"/>
      <c r="DW282" s="198"/>
      <c r="DX282" s="198"/>
      <c r="DY282" s="198"/>
      <c r="DZ282" s="198"/>
      <c r="EA282" s="198"/>
      <c r="EB282" s="198"/>
      <c r="EC282" s="198"/>
      <c r="ED282" s="198"/>
    </row>
    <row r="283" spans="1:134" s="22" customFormat="1" x14ac:dyDescent="0.2">
      <c r="A283" s="206">
        <f t="shared" si="35"/>
        <v>252</v>
      </c>
      <c r="B283" s="92" t="s">
        <v>1178</v>
      </c>
      <c r="C283" s="91" t="s">
        <v>1176</v>
      </c>
      <c r="D283" s="108">
        <v>350</v>
      </c>
      <c r="E283" s="109">
        <v>0</v>
      </c>
      <c r="F283" s="110">
        <f>D283</f>
        <v>350</v>
      </c>
      <c r="G283" s="92" t="s">
        <v>1178</v>
      </c>
      <c r="H283" s="91" t="s">
        <v>1176</v>
      </c>
      <c r="I283" s="87">
        <v>350</v>
      </c>
      <c r="J283" s="87">
        <v>0</v>
      </c>
      <c r="K283" s="87">
        <f>I283+J283</f>
        <v>350</v>
      </c>
      <c r="L283" s="198"/>
      <c r="M283" s="198"/>
      <c r="N283" s="198"/>
      <c r="O283" s="198"/>
      <c r="P283" s="198"/>
      <c r="Q283" s="198"/>
      <c r="R283" s="198"/>
      <c r="S283" s="198"/>
      <c r="T283" s="198"/>
      <c r="U283" s="198"/>
      <c r="V283" s="198"/>
      <c r="W283" s="198"/>
      <c r="X283" s="198"/>
      <c r="Y283" s="198"/>
      <c r="Z283" s="198"/>
      <c r="AA283" s="198"/>
      <c r="AB283" s="198"/>
      <c r="AC283" s="198"/>
      <c r="AD283" s="198"/>
      <c r="AE283" s="198"/>
      <c r="AF283" s="198"/>
      <c r="AG283" s="198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98"/>
      <c r="AS283" s="198"/>
      <c r="AT283" s="198"/>
      <c r="AU283" s="198"/>
      <c r="AV283" s="198"/>
      <c r="AW283" s="198"/>
      <c r="AX283" s="198"/>
      <c r="AY283" s="198"/>
      <c r="AZ283" s="198"/>
      <c r="BA283" s="198"/>
      <c r="BB283" s="198"/>
      <c r="BC283" s="198"/>
      <c r="BD283" s="198"/>
      <c r="BE283" s="198"/>
      <c r="BF283" s="198"/>
      <c r="BG283" s="198"/>
      <c r="BH283" s="198"/>
      <c r="BI283" s="198"/>
      <c r="BJ283" s="198"/>
      <c r="BK283" s="198"/>
      <c r="BL283" s="198"/>
      <c r="BM283" s="198"/>
      <c r="BN283" s="198"/>
      <c r="BO283" s="198"/>
      <c r="BP283" s="198"/>
      <c r="BQ283" s="198"/>
      <c r="BR283" s="198"/>
      <c r="BS283" s="198"/>
      <c r="BT283" s="198"/>
      <c r="BU283" s="198"/>
      <c r="BV283" s="198"/>
      <c r="BW283" s="198"/>
      <c r="BX283" s="198"/>
      <c r="BY283" s="198"/>
      <c r="BZ283" s="198"/>
      <c r="CA283" s="198"/>
      <c r="CB283" s="198"/>
      <c r="CC283" s="198"/>
      <c r="CD283" s="198"/>
      <c r="CE283" s="198"/>
      <c r="CF283" s="198"/>
      <c r="CG283" s="198"/>
      <c r="CH283" s="198"/>
      <c r="CI283" s="198"/>
      <c r="CJ283" s="198"/>
      <c r="CK283" s="198"/>
      <c r="CL283" s="198"/>
      <c r="CM283" s="198"/>
      <c r="CN283" s="198"/>
      <c r="CO283" s="198"/>
      <c r="CP283" s="198"/>
      <c r="CQ283" s="198"/>
      <c r="CR283" s="198"/>
      <c r="CS283" s="198"/>
      <c r="CT283" s="198"/>
      <c r="CU283" s="198"/>
      <c r="CV283" s="198"/>
      <c r="CW283" s="198"/>
      <c r="CX283" s="198"/>
      <c r="CY283" s="198"/>
      <c r="CZ283" s="198"/>
      <c r="DA283" s="198"/>
      <c r="DB283" s="198"/>
      <c r="DC283" s="198"/>
      <c r="DD283" s="198"/>
      <c r="DE283" s="198"/>
      <c r="DF283" s="198"/>
      <c r="DG283" s="198"/>
      <c r="DH283" s="198"/>
      <c r="DI283" s="198"/>
      <c r="DJ283" s="198"/>
      <c r="DK283" s="198"/>
      <c r="DL283" s="198"/>
      <c r="DM283" s="198"/>
      <c r="DN283" s="198"/>
      <c r="DO283" s="198"/>
      <c r="DP283" s="198"/>
      <c r="DQ283" s="198"/>
      <c r="DR283" s="198"/>
      <c r="DS283" s="198"/>
      <c r="DT283" s="198"/>
      <c r="DU283" s="198"/>
      <c r="DV283" s="198"/>
      <c r="DW283" s="198"/>
      <c r="DX283" s="198"/>
      <c r="DY283" s="198"/>
      <c r="DZ283" s="198"/>
      <c r="EA283" s="198"/>
      <c r="EB283" s="198"/>
      <c r="EC283" s="198"/>
      <c r="ED283" s="198"/>
    </row>
    <row r="284" spans="1:134" s="22" customFormat="1" x14ac:dyDescent="0.2">
      <c r="A284" s="206">
        <f t="shared" si="35"/>
        <v>253</v>
      </c>
      <c r="B284" s="89" t="s">
        <v>882</v>
      </c>
      <c r="C284" s="91" t="s">
        <v>883</v>
      </c>
      <c r="D284" s="108">
        <v>750</v>
      </c>
      <c r="E284" s="109">
        <v>0</v>
      </c>
      <c r="F284" s="109">
        <f t="shared" si="33"/>
        <v>750</v>
      </c>
      <c r="G284" s="137" t="s">
        <v>252</v>
      </c>
      <c r="H284" s="145" t="s">
        <v>253</v>
      </c>
      <c r="I284" s="94">
        <v>1100</v>
      </c>
      <c r="J284" s="87">
        <v>0</v>
      </c>
      <c r="K284" s="87">
        <f t="shared" si="34"/>
        <v>1100</v>
      </c>
      <c r="L284" s="198"/>
      <c r="M284" s="198"/>
      <c r="N284" s="198"/>
      <c r="O284" s="198"/>
      <c r="P284" s="198"/>
      <c r="Q284" s="198"/>
      <c r="R284" s="198"/>
      <c r="S284" s="198"/>
      <c r="T284" s="198"/>
      <c r="U284" s="198"/>
      <c r="V284" s="198"/>
      <c r="W284" s="198"/>
      <c r="X284" s="198"/>
      <c r="Y284" s="198"/>
      <c r="Z284" s="198"/>
      <c r="AA284" s="198"/>
      <c r="AB284" s="198"/>
      <c r="AC284" s="198"/>
      <c r="AD284" s="198"/>
      <c r="AE284" s="198"/>
      <c r="AF284" s="198"/>
      <c r="AG284" s="198"/>
      <c r="AH284" s="198"/>
      <c r="AI284" s="198"/>
      <c r="AJ284" s="198"/>
      <c r="AK284" s="198"/>
      <c r="AL284" s="198"/>
      <c r="AM284" s="198"/>
      <c r="AN284" s="198"/>
      <c r="AO284" s="198"/>
      <c r="AP284" s="198"/>
      <c r="AQ284" s="198"/>
      <c r="AR284" s="198"/>
      <c r="AS284" s="198"/>
      <c r="AT284" s="198"/>
      <c r="AU284" s="198"/>
      <c r="AV284" s="198"/>
      <c r="AW284" s="198"/>
      <c r="AX284" s="198"/>
      <c r="AY284" s="198"/>
      <c r="AZ284" s="198"/>
      <c r="BA284" s="198"/>
      <c r="BB284" s="198"/>
      <c r="BC284" s="198"/>
      <c r="BD284" s="198"/>
      <c r="BE284" s="198"/>
      <c r="BF284" s="198"/>
      <c r="BG284" s="198"/>
      <c r="BH284" s="198"/>
      <c r="BI284" s="198"/>
      <c r="BJ284" s="198"/>
      <c r="BK284" s="198"/>
      <c r="BL284" s="198"/>
      <c r="BM284" s="198"/>
      <c r="BN284" s="198"/>
      <c r="BO284" s="198"/>
      <c r="BP284" s="198"/>
      <c r="BQ284" s="198"/>
      <c r="BR284" s="198"/>
      <c r="BS284" s="198"/>
      <c r="BT284" s="198"/>
      <c r="BU284" s="198"/>
      <c r="BV284" s="198"/>
      <c r="BW284" s="198"/>
      <c r="BX284" s="198"/>
      <c r="BY284" s="198"/>
      <c r="BZ284" s="198"/>
      <c r="CA284" s="198"/>
      <c r="CB284" s="198"/>
      <c r="CC284" s="198"/>
      <c r="CD284" s="198"/>
      <c r="CE284" s="198"/>
      <c r="CF284" s="198"/>
      <c r="CG284" s="198"/>
      <c r="CH284" s="198"/>
      <c r="CI284" s="198"/>
      <c r="CJ284" s="198"/>
      <c r="CK284" s="198"/>
      <c r="CL284" s="198"/>
      <c r="CM284" s="198"/>
      <c r="CN284" s="198"/>
      <c r="CO284" s="198"/>
      <c r="CP284" s="198"/>
      <c r="CQ284" s="198"/>
      <c r="CR284" s="198"/>
      <c r="CS284" s="198"/>
      <c r="CT284" s="198"/>
      <c r="CU284" s="198"/>
      <c r="CV284" s="198"/>
      <c r="CW284" s="198"/>
      <c r="CX284" s="198"/>
      <c r="CY284" s="198"/>
      <c r="CZ284" s="198"/>
      <c r="DA284" s="198"/>
      <c r="DB284" s="198"/>
      <c r="DC284" s="198"/>
      <c r="DD284" s="198"/>
      <c r="DE284" s="198"/>
      <c r="DF284" s="198"/>
      <c r="DG284" s="198"/>
      <c r="DH284" s="198"/>
      <c r="DI284" s="198"/>
      <c r="DJ284" s="198"/>
      <c r="DK284" s="198"/>
      <c r="DL284" s="198"/>
      <c r="DM284" s="198"/>
      <c r="DN284" s="198"/>
      <c r="DO284" s="198"/>
      <c r="DP284" s="198"/>
      <c r="DQ284" s="198"/>
      <c r="DR284" s="198"/>
      <c r="DS284" s="198"/>
      <c r="DT284" s="198"/>
      <c r="DU284" s="198"/>
      <c r="DV284" s="198"/>
      <c r="DW284" s="198"/>
      <c r="DX284" s="198"/>
      <c r="DY284" s="198"/>
      <c r="DZ284" s="198"/>
      <c r="EA284" s="198"/>
      <c r="EB284" s="198"/>
      <c r="EC284" s="198"/>
      <c r="ED284" s="198"/>
    </row>
    <row r="285" spans="1:134" s="22" customFormat="1" x14ac:dyDescent="0.2">
      <c r="A285" s="206">
        <f t="shared" si="35"/>
        <v>254</v>
      </c>
      <c r="B285" s="93"/>
      <c r="C285" s="148" t="s">
        <v>698</v>
      </c>
      <c r="D285" s="149"/>
      <c r="E285" s="150"/>
      <c r="F285" s="151"/>
      <c r="G285" s="137" t="s">
        <v>254</v>
      </c>
      <c r="H285" s="145" t="s">
        <v>255</v>
      </c>
      <c r="I285" s="94">
        <v>500</v>
      </c>
      <c r="J285" s="87">
        <v>0</v>
      </c>
      <c r="K285" s="87">
        <f t="shared" si="34"/>
        <v>500</v>
      </c>
      <c r="L285" s="198"/>
      <c r="M285" s="198"/>
      <c r="N285" s="198"/>
      <c r="O285" s="198"/>
      <c r="P285" s="198"/>
      <c r="Q285" s="198"/>
      <c r="R285" s="198"/>
      <c r="S285" s="198"/>
      <c r="T285" s="198"/>
      <c r="U285" s="198"/>
      <c r="V285" s="198"/>
      <c r="W285" s="198"/>
      <c r="X285" s="198"/>
      <c r="Y285" s="198"/>
      <c r="Z285" s="198"/>
      <c r="AA285" s="198"/>
      <c r="AB285" s="198"/>
      <c r="AC285" s="198"/>
      <c r="AD285" s="198"/>
      <c r="AE285" s="198"/>
      <c r="AF285" s="198"/>
      <c r="AG285" s="198"/>
      <c r="AH285" s="198"/>
      <c r="AI285" s="198"/>
      <c r="AJ285" s="198"/>
      <c r="AK285" s="198"/>
      <c r="AL285" s="198"/>
      <c r="AM285" s="198"/>
      <c r="AN285" s="198"/>
      <c r="AO285" s="198"/>
      <c r="AP285" s="198"/>
      <c r="AQ285" s="198"/>
      <c r="AR285" s="198"/>
      <c r="AS285" s="198"/>
      <c r="AT285" s="198"/>
      <c r="AU285" s="198"/>
      <c r="AV285" s="198"/>
      <c r="AW285" s="198"/>
      <c r="AX285" s="198"/>
      <c r="AY285" s="198"/>
      <c r="AZ285" s="198"/>
      <c r="BA285" s="198"/>
      <c r="BB285" s="198"/>
      <c r="BC285" s="198"/>
      <c r="BD285" s="198"/>
      <c r="BE285" s="198"/>
      <c r="BF285" s="198"/>
      <c r="BG285" s="198"/>
      <c r="BH285" s="198"/>
      <c r="BI285" s="198"/>
      <c r="BJ285" s="198"/>
      <c r="BK285" s="198"/>
      <c r="BL285" s="198"/>
      <c r="BM285" s="198"/>
      <c r="BN285" s="198"/>
      <c r="BO285" s="198"/>
      <c r="BP285" s="198"/>
      <c r="BQ285" s="198"/>
      <c r="BR285" s="198"/>
      <c r="BS285" s="198"/>
      <c r="BT285" s="198"/>
      <c r="BU285" s="198"/>
      <c r="BV285" s="198"/>
      <c r="BW285" s="198"/>
      <c r="BX285" s="198"/>
      <c r="BY285" s="198"/>
      <c r="BZ285" s="198"/>
      <c r="CA285" s="198"/>
      <c r="CB285" s="198"/>
      <c r="CC285" s="198"/>
      <c r="CD285" s="198"/>
      <c r="CE285" s="198"/>
      <c r="CF285" s="198"/>
      <c r="CG285" s="198"/>
      <c r="CH285" s="198"/>
      <c r="CI285" s="198"/>
      <c r="CJ285" s="198"/>
      <c r="CK285" s="198"/>
      <c r="CL285" s="198"/>
      <c r="CM285" s="198"/>
      <c r="CN285" s="198"/>
      <c r="CO285" s="198"/>
      <c r="CP285" s="198"/>
      <c r="CQ285" s="198"/>
      <c r="CR285" s="198"/>
      <c r="CS285" s="198"/>
      <c r="CT285" s="198"/>
      <c r="CU285" s="198"/>
      <c r="CV285" s="198"/>
      <c r="CW285" s="198"/>
      <c r="CX285" s="198"/>
      <c r="CY285" s="198"/>
      <c r="CZ285" s="198"/>
      <c r="DA285" s="198"/>
      <c r="DB285" s="198"/>
      <c r="DC285" s="198"/>
      <c r="DD285" s="198"/>
      <c r="DE285" s="198"/>
      <c r="DF285" s="198"/>
      <c r="DG285" s="198"/>
      <c r="DH285" s="198"/>
      <c r="DI285" s="198"/>
      <c r="DJ285" s="198"/>
      <c r="DK285" s="198"/>
      <c r="DL285" s="198"/>
      <c r="DM285" s="198"/>
      <c r="DN285" s="198"/>
      <c r="DO285" s="198"/>
      <c r="DP285" s="198"/>
      <c r="DQ285" s="198"/>
      <c r="DR285" s="198"/>
      <c r="DS285" s="198"/>
      <c r="DT285" s="198"/>
      <c r="DU285" s="198"/>
      <c r="DV285" s="198"/>
      <c r="DW285" s="198"/>
      <c r="DX285" s="198"/>
      <c r="DY285" s="198"/>
      <c r="DZ285" s="198"/>
      <c r="EA285" s="198"/>
      <c r="EB285" s="198"/>
      <c r="EC285" s="198"/>
      <c r="ED285" s="198"/>
    </row>
    <row r="286" spans="1:134" s="22" customFormat="1" x14ac:dyDescent="0.2">
      <c r="A286" s="92">
        <f t="shared" si="35"/>
        <v>255</v>
      </c>
      <c r="B286" s="89" t="s">
        <v>310</v>
      </c>
      <c r="C286" s="91" t="s">
        <v>695</v>
      </c>
      <c r="D286" s="108">
        <v>550</v>
      </c>
      <c r="E286" s="109">
        <v>0</v>
      </c>
      <c r="F286" s="109">
        <f>D286</f>
        <v>550</v>
      </c>
      <c r="G286" s="137" t="s">
        <v>250</v>
      </c>
      <c r="H286" s="145" t="s">
        <v>147</v>
      </c>
      <c r="I286" s="94">
        <v>650</v>
      </c>
      <c r="J286" s="87">
        <v>0</v>
      </c>
      <c r="K286" s="87">
        <f t="shared" si="34"/>
        <v>650</v>
      </c>
      <c r="L286" s="198"/>
      <c r="M286" s="198"/>
      <c r="N286" s="198"/>
      <c r="O286" s="198"/>
      <c r="P286" s="198"/>
      <c r="Q286" s="198"/>
      <c r="R286" s="198"/>
      <c r="S286" s="198"/>
      <c r="T286" s="198"/>
      <c r="U286" s="198"/>
      <c r="V286" s="198"/>
      <c r="W286" s="198"/>
      <c r="X286" s="198"/>
      <c r="Y286" s="198"/>
      <c r="Z286" s="198"/>
      <c r="AA286" s="198"/>
      <c r="AB286" s="198"/>
      <c r="AC286" s="198"/>
      <c r="AD286" s="198"/>
      <c r="AE286" s="198"/>
      <c r="AF286" s="198"/>
      <c r="AG286" s="198"/>
      <c r="AH286" s="198"/>
      <c r="AI286" s="198"/>
      <c r="AJ286" s="198"/>
      <c r="AK286" s="198"/>
      <c r="AL286" s="198"/>
      <c r="AM286" s="198"/>
      <c r="AN286" s="198"/>
      <c r="AO286" s="198"/>
      <c r="AP286" s="198"/>
      <c r="AQ286" s="198"/>
      <c r="AR286" s="198"/>
      <c r="AS286" s="198"/>
      <c r="AT286" s="198"/>
      <c r="AU286" s="198"/>
      <c r="AV286" s="198"/>
      <c r="AW286" s="198"/>
      <c r="AX286" s="198"/>
      <c r="AY286" s="198"/>
      <c r="AZ286" s="198"/>
      <c r="BA286" s="198"/>
      <c r="BB286" s="198"/>
      <c r="BC286" s="198"/>
      <c r="BD286" s="198"/>
      <c r="BE286" s="198"/>
      <c r="BF286" s="198"/>
      <c r="BG286" s="198"/>
      <c r="BH286" s="198"/>
      <c r="BI286" s="198"/>
      <c r="BJ286" s="198"/>
      <c r="BK286" s="198"/>
      <c r="BL286" s="198"/>
      <c r="BM286" s="198"/>
      <c r="BN286" s="198"/>
      <c r="BO286" s="198"/>
      <c r="BP286" s="198"/>
      <c r="BQ286" s="198"/>
      <c r="BR286" s="198"/>
      <c r="BS286" s="198"/>
      <c r="BT286" s="198"/>
      <c r="BU286" s="198"/>
      <c r="BV286" s="198"/>
      <c r="BW286" s="198"/>
      <c r="BX286" s="198"/>
      <c r="BY286" s="198"/>
      <c r="BZ286" s="198"/>
      <c r="CA286" s="198"/>
      <c r="CB286" s="198"/>
      <c r="CC286" s="198"/>
      <c r="CD286" s="198"/>
      <c r="CE286" s="198"/>
      <c r="CF286" s="198"/>
      <c r="CG286" s="198"/>
      <c r="CH286" s="198"/>
      <c r="CI286" s="198"/>
      <c r="CJ286" s="198"/>
      <c r="CK286" s="198"/>
      <c r="CL286" s="198"/>
      <c r="CM286" s="198"/>
      <c r="CN286" s="198"/>
      <c r="CO286" s="198"/>
      <c r="CP286" s="198"/>
      <c r="CQ286" s="198"/>
      <c r="CR286" s="198"/>
      <c r="CS286" s="198"/>
      <c r="CT286" s="198"/>
      <c r="CU286" s="198"/>
      <c r="CV286" s="198"/>
      <c r="CW286" s="198"/>
      <c r="CX286" s="198"/>
      <c r="CY286" s="198"/>
      <c r="CZ286" s="198"/>
      <c r="DA286" s="198"/>
      <c r="DB286" s="198"/>
      <c r="DC286" s="198"/>
      <c r="DD286" s="198"/>
      <c r="DE286" s="198"/>
      <c r="DF286" s="198"/>
      <c r="DG286" s="198"/>
      <c r="DH286" s="198"/>
      <c r="DI286" s="198"/>
      <c r="DJ286" s="198"/>
      <c r="DK286" s="198"/>
      <c r="DL286" s="198"/>
      <c r="DM286" s="198"/>
      <c r="DN286" s="198"/>
      <c r="DO286" s="198"/>
      <c r="DP286" s="198"/>
      <c r="DQ286" s="198"/>
      <c r="DR286" s="198"/>
      <c r="DS286" s="198"/>
      <c r="DT286" s="198"/>
      <c r="DU286" s="198"/>
      <c r="DV286" s="198"/>
      <c r="DW286" s="198"/>
      <c r="DX286" s="198"/>
      <c r="DY286" s="198"/>
      <c r="DZ286" s="198"/>
      <c r="EA286" s="198"/>
      <c r="EB286" s="198"/>
      <c r="EC286" s="198"/>
      <c r="ED286" s="198"/>
    </row>
    <row r="287" spans="1:134" s="22" customFormat="1" x14ac:dyDescent="0.2">
      <c r="A287" s="92">
        <f t="shared" si="35"/>
        <v>256</v>
      </c>
      <c r="B287" s="89" t="s">
        <v>311</v>
      </c>
      <c r="C287" s="91" t="s">
        <v>696</v>
      </c>
      <c r="D287" s="108">
        <v>550</v>
      </c>
      <c r="E287" s="109">
        <v>0</v>
      </c>
      <c r="F287" s="109">
        <f>D287</f>
        <v>550</v>
      </c>
      <c r="G287" s="137" t="s">
        <v>251</v>
      </c>
      <c r="H287" s="145" t="s">
        <v>1767</v>
      </c>
      <c r="I287" s="94">
        <v>350</v>
      </c>
      <c r="J287" s="87">
        <v>0</v>
      </c>
      <c r="K287" s="87">
        <f t="shared" si="34"/>
        <v>350</v>
      </c>
      <c r="L287" s="198"/>
      <c r="M287" s="198"/>
      <c r="N287" s="198"/>
      <c r="O287" s="198"/>
      <c r="P287" s="198"/>
      <c r="Q287" s="198"/>
      <c r="R287" s="198"/>
      <c r="S287" s="198"/>
      <c r="T287" s="198"/>
      <c r="U287" s="198"/>
      <c r="V287" s="198"/>
      <c r="W287" s="198"/>
      <c r="X287" s="198"/>
      <c r="Y287" s="198"/>
      <c r="Z287" s="198"/>
      <c r="AA287" s="198"/>
      <c r="AB287" s="198"/>
      <c r="AC287" s="198"/>
      <c r="AD287" s="198"/>
      <c r="AE287" s="198"/>
      <c r="AF287" s="198"/>
      <c r="AG287" s="198"/>
      <c r="AH287" s="198"/>
      <c r="AI287" s="198"/>
      <c r="AJ287" s="198"/>
      <c r="AK287" s="198"/>
      <c r="AL287" s="198"/>
      <c r="AM287" s="198"/>
      <c r="AN287" s="198"/>
      <c r="AO287" s="198"/>
      <c r="AP287" s="198"/>
      <c r="AQ287" s="198"/>
      <c r="AR287" s="198"/>
      <c r="AS287" s="198"/>
      <c r="AT287" s="198"/>
      <c r="AU287" s="198"/>
      <c r="AV287" s="198"/>
      <c r="AW287" s="198"/>
      <c r="AX287" s="198"/>
      <c r="AY287" s="198"/>
      <c r="AZ287" s="198"/>
      <c r="BA287" s="198"/>
      <c r="BB287" s="198"/>
      <c r="BC287" s="198"/>
      <c r="BD287" s="198"/>
      <c r="BE287" s="198"/>
      <c r="BF287" s="198"/>
      <c r="BG287" s="198"/>
      <c r="BH287" s="198"/>
      <c r="BI287" s="198"/>
      <c r="BJ287" s="198"/>
      <c r="BK287" s="198"/>
      <c r="BL287" s="198"/>
      <c r="BM287" s="198"/>
      <c r="BN287" s="198"/>
      <c r="BO287" s="198"/>
      <c r="BP287" s="198"/>
      <c r="BQ287" s="198"/>
      <c r="BR287" s="198"/>
      <c r="BS287" s="198"/>
      <c r="BT287" s="198"/>
      <c r="BU287" s="198"/>
      <c r="BV287" s="198"/>
      <c r="BW287" s="198"/>
      <c r="BX287" s="198"/>
      <c r="BY287" s="198"/>
      <c r="BZ287" s="198"/>
      <c r="CA287" s="198"/>
      <c r="CB287" s="198"/>
      <c r="CC287" s="198"/>
      <c r="CD287" s="198"/>
      <c r="CE287" s="198"/>
      <c r="CF287" s="198"/>
      <c r="CG287" s="198"/>
      <c r="CH287" s="198"/>
      <c r="CI287" s="198"/>
      <c r="CJ287" s="198"/>
      <c r="CK287" s="198"/>
      <c r="CL287" s="198"/>
      <c r="CM287" s="198"/>
      <c r="CN287" s="198"/>
      <c r="CO287" s="198"/>
      <c r="CP287" s="198"/>
      <c r="CQ287" s="198"/>
      <c r="CR287" s="198"/>
      <c r="CS287" s="198"/>
      <c r="CT287" s="198"/>
      <c r="CU287" s="198"/>
      <c r="CV287" s="198"/>
      <c r="CW287" s="198"/>
      <c r="CX287" s="198"/>
      <c r="CY287" s="198"/>
      <c r="CZ287" s="198"/>
      <c r="DA287" s="198"/>
      <c r="DB287" s="198"/>
      <c r="DC287" s="198"/>
      <c r="DD287" s="198"/>
      <c r="DE287" s="198"/>
      <c r="DF287" s="198"/>
      <c r="DG287" s="198"/>
      <c r="DH287" s="198"/>
      <c r="DI287" s="198"/>
      <c r="DJ287" s="198"/>
      <c r="DK287" s="198"/>
      <c r="DL287" s="198"/>
      <c r="DM287" s="198"/>
      <c r="DN287" s="198"/>
      <c r="DO287" s="198"/>
      <c r="DP287" s="198"/>
      <c r="DQ287" s="198"/>
      <c r="DR287" s="198"/>
      <c r="DS287" s="198"/>
      <c r="DT287" s="198"/>
      <c r="DU287" s="198"/>
      <c r="DV287" s="198"/>
      <c r="DW287" s="198"/>
      <c r="DX287" s="198"/>
      <c r="DY287" s="198"/>
      <c r="DZ287" s="198"/>
      <c r="EA287" s="198"/>
      <c r="EB287" s="198"/>
      <c r="EC287" s="198"/>
      <c r="ED287" s="198"/>
    </row>
    <row r="288" spans="1:134" s="22" customFormat="1" x14ac:dyDescent="0.2">
      <c r="A288" s="92">
        <f t="shared" si="35"/>
        <v>257</v>
      </c>
      <c r="B288" s="89"/>
      <c r="C288" s="91"/>
      <c r="D288" s="108"/>
      <c r="E288" s="109"/>
      <c r="F288" s="109"/>
      <c r="G288" s="137" t="s">
        <v>19</v>
      </c>
      <c r="H288" s="145" t="s">
        <v>1278</v>
      </c>
      <c r="I288" s="94">
        <v>500</v>
      </c>
      <c r="J288" s="87">
        <v>0</v>
      </c>
      <c r="K288" s="87">
        <f t="shared" si="34"/>
        <v>500</v>
      </c>
      <c r="L288" s="198"/>
      <c r="M288" s="198"/>
      <c r="N288" s="198"/>
      <c r="O288" s="198"/>
      <c r="P288" s="198"/>
      <c r="Q288" s="198"/>
      <c r="R288" s="198"/>
      <c r="S288" s="198"/>
      <c r="T288" s="198"/>
      <c r="U288" s="198"/>
      <c r="V288" s="198"/>
      <c r="W288" s="198"/>
      <c r="X288" s="198"/>
      <c r="Y288" s="198"/>
      <c r="Z288" s="198"/>
      <c r="AA288" s="198"/>
      <c r="AB288" s="198"/>
      <c r="AC288" s="198"/>
      <c r="AD288" s="198"/>
      <c r="AE288" s="198"/>
      <c r="AF288" s="198"/>
      <c r="AG288" s="198"/>
      <c r="AH288" s="198"/>
      <c r="AI288" s="198"/>
      <c r="AJ288" s="198"/>
      <c r="AK288" s="198"/>
      <c r="AL288" s="198"/>
      <c r="AM288" s="198"/>
      <c r="AN288" s="198"/>
      <c r="AO288" s="198"/>
      <c r="AP288" s="198"/>
      <c r="AQ288" s="198"/>
      <c r="AR288" s="198"/>
      <c r="AS288" s="198"/>
      <c r="AT288" s="198"/>
      <c r="AU288" s="198"/>
      <c r="AV288" s="198"/>
      <c r="AW288" s="198"/>
      <c r="AX288" s="198"/>
      <c r="AY288" s="198"/>
      <c r="AZ288" s="198"/>
      <c r="BA288" s="198"/>
      <c r="BB288" s="198"/>
      <c r="BC288" s="198"/>
      <c r="BD288" s="198"/>
      <c r="BE288" s="198"/>
      <c r="BF288" s="198"/>
      <c r="BG288" s="198"/>
      <c r="BH288" s="198"/>
      <c r="BI288" s="198"/>
      <c r="BJ288" s="198"/>
      <c r="BK288" s="198"/>
      <c r="BL288" s="198"/>
      <c r="BM288" s="198"/>
      <c r="BN288" s="198"/>
      <c r="BO288" s="198"/>
      <c r="BP288" s="198"/>
      <c r="BQ288" s="198"/>
      <c r="BR288" s="198"/>
      <c r="BS288" s="198"/>
      <c r="BT288" s="198"/>
      <c r="BU288" s="198"/>
      <c r="BV288" s="198"/>
      <c r="BW288" s="198"/>
      <c r="BX288" s="198"/>
      <c r="BY288" s="198"/>
      <c r="BZ288" s="198"/>
      <c r="CA288" s="198"/>
      <c r="CB288" s="198"/>
      <c r="CC288" s="198"/>
      <c r="CD288" s="198"/>
      <c r="CE288" s="198"/>
      <c r="CF288" s="198"/>
      <c r="CG288" s="198"/>
      <c r="CH288" s="198"/>
      <c r="CI288" s="198"/>
      <c r="CJ288" s="198"/>
      <c r="CK288" s="198"/>
      <c r="CL288" s="198"/>
      <c r="CM288" s="198"/>
      <c r="CN288" s="198"/>
      <c r="CO288" s="198"/>
      <c r="CP288" s="198"/>
      <c r="CQ288" s="198"/>
      <c r="CR288" s="198"/>
      <c r="CS288" s="198"/>
      <c r="CT288" s="198"/>
      <c r="CU288" s="198"/>
      <c r="CV288" s="198"/>
      <c r="CW288" s="198"/>
      <c r="CX288" s="198"/>
      <c r="CY288" s="198"/>
      <c r="CZ288" s="198"/>
      <c r="DA288" s="198"/>
      <c r="DB288" s="198"/>
      <c r="DC288" s="198"/>
      <c r="DD288" s="198"/>
      <c r="DE288" s="198"/>
      <c r="DF288" s="198"/>
      <c r="DG288" s="198"/>
      <c r="DH288" s="198"/>
      <c r="DI288" s="198"/>
      <c r="DJ288" s="198"/>
      <c r="DK288" s="198"/>
      <c r="DL288" s="198"/>
      <c r="DM288" s="198"/>
      <c r="DN288" s="198"/>
      <c r="DO288" s="198"/>
      <c r="DP288" s="198"/>
      <c r="DQ288" s="198"/>
      <c r="DR288" s="198"/>
      <c r="DS288" s="198"/>
      <c r="DT288" s="198"/>
      <c r="DU288" s="198"/>
      <c r="DV288" s="198"/>
      <c r="DW288" s="198"/>
      <c r="DX288" s="198"/>
      <c r="DY288" s="198"/>
      <c r="DZ288" s="198"/>
      <c r="EA288" s="198"/>
      <c r="EB288" s="198"/>
      <c r="EC288" s="198"/>
      <c r="ED288" s="198"/>
    </row>
    <row r="289" spans="1:134" s="22" customFormat="1" x14ac:dyDescent="0.2">
      <c r="A289" s="92">
        <f t="shared" si="35"/>
        <v>258</v>
      </c>
      <c r="B289" s="89" t="s">
        <v>312</v>
      </c>
      <c r="C289" s="91" t="s">
        <v>697</v>
      </c>
      <c r="D289" s="108">
        <v>350</v>
      </c>
      <c r="E289" s="109">
        <v>0</v>
      </c>
      <c r="F289" s="109">
        <f>D289</f>
        <v>350</v>
      </c>
      <c r="G289" s="89" t="s">
        <v>1118</v>
      </c>
      <c r="H289" s="91" t="s">
        <v>1117</v>
      </c>
      <c r="I289" s="94">
        <v>550</v>
      </c>
      <c r="J289" s="87">
        <v>0</v>
      </c>
      <c r="K289" s="87">
        <f t="shared" si="34"/>
        <v>550</v>
      </c>
      <c r="L289" s="198"/>
      <c r="M289" s="198"/>
      <c r="N289" s="198"/>
      <c r="O289" s="198"/>
      <c r="P289" s="198"/>
      <c r="Q289" s="198"/>
      <c r="R289" s="198"/>
      <c r="S289" s="198"/>
      <c r="T289" s="198"/>
      <c r="U289" s="198"/>
      <c r="V289" s="198"/>
      <c r="W289" s="198"/>
      <c r="X289" s="198"/>
      <c r="Y289" s="198"/>
      <c r="Z289" s="198"/>
      <c r="AA289" s="198"/>
      <c r="AB289" s="198"/>
      <c r="AC289" s="198"/>
      <c r="AD289" s="198"/>
      <c r="AE289" s="198"/>
      <c r="AF289" s="198"/>
      <c r="AG289" s="198"/>
      <c r="AH289" s="198"/>
      <c r="AI289" s="198"/>
      <c r="AJ289" s="198"/>
      <c r="AK289" s="198"/>
      <c r="AL289" s="198"/>
      <c r="AM289" s="198"/>
      <c r="AN289" s="198"/>
      <c r="AO289" s="198"/>
      <c r="AP289" s="198"/>
      <c r="AQ289" s="198"/>
      <c r="AR289" s="198"/>
      <c r="AS289" s="198"/>
      <c r="AT289" s="198"/>
      <c r="AU289" s="198"/>
      <c r="AV289" s="198"/>
      <c r="AW289" s="198"/>
      <c r="AX289" s="198"/>
      <c r="AY289" s="198"/>
      <c r="AZ289" s="198"/>
      <c r="BA289" s="198"/>
      <c r="BB289" s="198"/>
      <c r="BC289" s="198"/>
      <c r="BD289" s="198"/>
      <c r="BE289" s="198"/>
      <c r="BF289" s="198"/>
      <c r="BG289" s="198"/>
      <c r="BH289" s="198"/>
      <c r="BI289" s="198"/>
      <c r="BJ289" s="198"/>
      <c r="BK289" s="198"/>
      <c r="BL289" s="198"/>
      <c r="BM289" s="198"/>
      <c r="BN289" s="198"/>
      <c r="BO289" s="198"/>
      <c r="BP289" s="198"/>
      <c r="BQ289" s="198"/>
      <c r="BR289" s="198"/>
      <c r="BS289" s="198"/>
      <c r="BT289" s="198"/>
      <c r="BU289" s="198"/>
      <c r="BV289" s="198"/>
      <c r="BW289" s="198"/>
      <c r="BX289" s="198"/>
      <c r="BY289" s="198"/>
      <c r="BZ289" s="198"/>
      <c r="CA289" s="198"/>
      <c r="CB289" s="198"/>
      <c r="CC289" s="198"/>
      <c r="CD289" s="198"/>
      <c r="CE289" s="198"/>
      <c r="CF289" s="198"/>
      <c r="CG289" s="198"/>
      <c r="CH289" s="198"/>
      <c r="CI289" s="198"/>
      <c r="CJ289" s="198"/>
      <c r="CK289" s="198"/>
      <c r="CL289" s="198"/>
      <c r="CM289" s="198"/>
      <c r="CN289" s="198"/>
      <c r="CO289" s="198"/>
      <c r="CP289" s="198"/>
      <c r="CQ289" s="198"/>
      <c r="CR289" s="198"/>
      <c r="CS289" s="198"/>
      <c r="CT289" s="198"/>
      <c r="CU289" s="198"/>
      <c r="CV289" s="198"/>
      <c r="CW289" s="198"/>
      <c r="CX289" s="198"/>
      <c r="CY289" s="198"/>
      <c r="CZ289" s="198"/>
      <c r="DA289" s="198"/>
      <c r="DB289" s="198"/>
      <c r="DC289" s="198"/>
      <c r="DD289" s="198"/>
      <c r="DE289" s="198"/>
      <c r="DF289" s="198"/>
      <c r="DG289" s="198"/>
      <c r="DH289" s="198"/>
      <c r="DI289" s="198"/>
      <c r="DJ289" s="198"/>
      <c r="DK289" s="198"/>
      <c r="DL289" s="198"/>
      <c r="DM289" s="198"/>
      <c r="DN289" s="198"/>
      <c r="DO289" s="198"/>
      <c r="DP289" s="198"/>
      <c r="DQ289" s="198"/>
      <c r="DR289" s="198"/>
      <c r="DS289" s="198"/>
      <c r="DT289" s="198"/>
      <c r="DU289" s="198"/>
      <c r="DV289" s="198"/>
      <c r="DW289" s="198"/>
      <c r="DX289" s="198"/>
      <c r="DY289" s="198"/>
      <c r="DZ289" s="198"/>
      <c r="EA289" s="198"/>
      <c r="EB289" s="198"/>
      <c r="EC289" s="198"/>
      <c r="ED289" s="198"/>
    </row>
    <row r="290" spans="1:134" s="22" customFormat="1" x14ac:dyDescent="0.2">
      <c r="A290" s="92">
        <f t="shared" si="35"/>
        <v>259</v>
      </c>
      <c r="B290" s="92"/>
      <c r="C290" s="91"/>
      <c r="D290" s="108"/>
      <c r="E290" s="109"/>
      <c r="F290" s="110"/>
      <c r="G290" s="92" t="s">
        <v>33</v>
      </c>
      <c r="H290" s="91" t="s">
        <v>34</v>
      </c>
      <c r="I290" s="87">
        <v>250</v>
      </c>
      <c r="J290" s="87">
        <v>0</v>
      </c>
      <c r="K290" s="87">
        <f t="shared" si="34"/>
        <v>250</v>
      </c>
      <c r="L290" s="198"/>
      <c r="M290" s="198"/>
      <c r="N290" s="198"/>
      <c r="O290" s="198"/>
      <c r="P290" s="198"/>
      <c r="Q290" s="198"/>
      <c r="R290" s="198"/>
      <c r="S290" s="198"/>
      <c r="T290" s="198"/>
      <c r="U290" s="198"/>
      <c r="V290" s="198"/>
      <c r="W290" s="198"/>
      <c r="X290" s="198"/>
      <c r="Y290" s="198"/>
      <c r="Z290" s="198"/>
      <c r="AA290" s="198"/>
      <c r="AB290" s="198"/>
      <c r="AC290" s="198"/>
      <c r="AD290" s="198"/>
      <c r="AE290" s="198"/>
      <c r="AF290" s="198"/>
      <c r="AG290" s="198"/>
      <c r="AH290" s="198"/>
      <c r="AI290" s="198"/>
      <c r="AJ290" s="198"/>
      <c r="AK290" s="198"/>
      <c r="AL290" s="198"/>
      <c r="AM290" s="198"/>
      <c r="AN290" s="198"/>
      <c r="AO290" s="198"/>
      <c r="AP290" s="198"/>
      <c r="AQ290" s="198"/>
      <c r="AR290" s="198"/>
      <c r="AS290" s="198"/>
      <c r="AT290" s="198"/>
      <c r="AU290" s="198"/>
      <c r="AV290" s="198"/>
      <c r="AW290" s="198"/>
      <c r="AX290" s="198"/>
      <c r="AY290" s="198"/>
      <c r="AZ290" s="198"/>
      <c r="BA290" s="198"/>
      <c r="BB290" s="198"/>
      <c r="BC290" s="198"/>
      <c r="BD290" s="198"/>
      <c r="BE290" s="198"/>
      <c r="BF290" s="198"/>
      <c r="BG290" s="198"/>
      <c r="BH290" s="198"/>
      <c r="BI290" s="198"/>
      <c r="BJ290" s="198"/>
      <c r="BK290" s="198"/>
      <c r="BL290" s="198"/>
      <c r="BM290" s="198"/>
      <c r="BN290" s="198"/>
      <c r="BO290" s="198"/>
      <c r="BP290" s="198"/>
      <c r="BQ290" s="198"/>
      <c r="BR290" s="198"/>
      <c r="BS290" s="198"/>
      <c r="BT290" s="198"/>
      <c r="BU290" s="198"/>
      <c r="BV290" s="198"/>
      <c r="BW290" s="198"/>
      <c r="BX290" s="198"/>
      <c r="BY290" s="198"/>
      <c r="BZ290" s="198"/>
      <c r="CA290" s="198"/>
      <c r="CB290" s="198"/>
      <c r="CC290" s="198"/>
      <c r="CD290" s="198"/>
      <c r="CE290" s="198"/>
      <c r="CF290" s="198"/>
      <c r="CG290" s="198"/>
      <c r="CH290" s="198"/>
      <c r="CI290" s="198"/>
      <c r="CJ290" s="198"/>
      <c r="CK290" s="198"/>
      <c r="CL290" s="198"/>
      <c r="CM290" s="198"/>
      <c r="CN290" s="198"/>
      <c r="CO290" s="198"/>
      <c r="CP290" s="198"/>
      <c r="CQ290" s="198"/>
      <c r="CR290" s="198"/>
      <c r="CS290" s="198"/>
      <c r="CT290" s="198"/>
      <c r="CU290" s="198"/>
      <c r="CV290" s="198"/>
      <c r="CW290" s="198"/>
      <c r="CX290" s="198"/>
      <c r="CY290" s="198"/>
      <c r="CZ290" s="198"/>
      <c r="DA290" s="198"/>
      <c r="DB290" s="198"/>
      <c r="DC290" s="198"/>
      <c r="DD290" s="198"/>
      <c r="DE290" s="198"/>
      <c r="DF290" s="198"/>
      <c r="DG290" s="198"/>
      <c r="DH290" s="198"/>
      <c r="DI290" s="198"/>
      <c r="DJ290" s="198"/>
      <c r="DK290" s="198"/>
      <c r="DL290" s="198"/>
      <c r="DM290" s="198"/>
      <c r="DN290" s="198"/>
      <c r="DO290" s="198"/>
      <c r="DP290" s="198"/>
      <c r="DQ290" s="198"/>
      <c r="DR290" s="198"/>
      <c r="DS290" s="198"/>
      <c r="DT290" s="198"/>
      <c r="DU290" s="198"/>
      <c r="DV290" s="198"/>
      <c r="DW290" s="198"/>
      <c r="DX290" s="198"/>
      <c r="DY290" s="198"/>
      <c r="DZ290" s="198"/>
      <c r="EA290" s="198"/>
      <c r="EB290" s="198"/>
      <c r="EC290" s="198"/>
      <c r="ED290" s="198"/>
    </row>
    <row r="291" spans="1:134" s="80" customFormat="1" x14ac:dyDescent="0.2">
      <c r="A291" s="92">
        <v>260</v>
      </c>
      <c r="B291" s="90" t="s">
        <v>313</v>
      </c>
      <c r="C291" s="91" t="s">
        <v>699</v>
      </c>
      <c r="D291" s="108">
        <v>600</v>
      </c>
      <c r="E291" s="109">
        <v>0</v>
      </c>
      <c r="F291" s="110">
        <f>D291</f>
        <v>600</v>
      </c>
      <c r="G291" s="137" t="s">
        <v>256</v>
      </c>
      <c r="H291" s="145" t="s">
        <v>883</v>
      </c>
      <c r="I291" s="94">
        <v>1400</v>
      </c>
      <c r="J291" s="87">
        <v>0</v>
      </c>
      <c r="K291" s="87">
        <f t="shared" si="34"/>
        <v>1400</v>
      </c>
      <c r="L291" s="198"/>
      <c r="M291" s="198"/>
      <c r="N291" s="198"/>
      <c r="O291" s="198"/>
      <c r="P291" s="198"/>
      <c r="Q291" s="198"/>
      <c r="R291" s="198"/>
      <c r="S291" s="198"/>
      <c r="T291" s="198"/>
      <c r="U291" s="198"/>
      <c r="V291" s="198"/>
      <c r="W291" s="198"/>
      <c r="X291" s="198"/>
      <c r="Y291" s="198"/>
      <c r="Z291" s="198"/>
      <c r="AA291" s="198"/>
      <c r="AB291" s="198"/>
      <c r="AC291" s="198"/>
      <c r="AD291" s="198"/>
      <c r="AE291" s="198"/>
      <c r="AF291" s="198"/>
      <c r="AG291" s="198"/>
      <c r="AH291" s="198"/>
      <c r="AI291" s="198"/>
      <c r="AJ291" s="198"/>
      <c r="AK291" s="198"/>
      <c r="AL291" s="198"/>
      <c r="AM291" s="198"/>
      <c r="AN291" s="198"/>
      <c r="AO291" s="198"/>
      <c r="AP291" s="198"/>
      <c r="AQ291" s="198"/>
      <c r="AR291" s="198"/>
      <c r="AS291" s="198"/>
      <c r="AT291" s="198"/>
      <c r="AU291" s="198"/>
      <c r="AV291" s="198"/>
      <c r="AW291" s="198"/>
      <c r="AX291" s="198"/>
      <c r="AY291" s="198"/>
      <c r="AZ291" s="198"/>
      <c r="BA291" s="198"/>
      <c r="BB291" s="198"/>
      <c r="BC291" s="198"/>
      <c r="BD291" s="198"/>
      <c r="BE291" s="198"/>
      <c r="BF291" s="198"/>
      <c r="BG291" s="198"/>
      <c r="BH291" s="198"/>
      <c r="BI291" s="198"/>
      <c r="BJ291" s="198"/>
      <c r="BK291" s="198"/>
      <c r="BL291" s="198"/>
      <c r="BM291" s="198"/>
      <c r="BN291" s="198"/>
      <c r="BO291" s="198"/>
      <c r="BP291" s="198"/>
      <c r="BQ291" s="198"/>
      <c r="BR291" s="198"/>
      <c r="BS291" s="198"/>
      <c r="BT291" s="198"/>
      <c r="BU291" s="198"/>
      <c r="BV291" s="198"/>
      <c r="BW291" s="198"/>
      <c r="BX291" s="198"/>
      <c r="BY291" s="198"/>
      <c r="BZ291" s="198"/>
      <c r="CA291" s="198"/>
      <c r="CB291" s="198"/>
      <c r="CC291" s="198"/>
      <c r="CD291" s="198"/>
      <c r="CE291" s="198"/>
      <c r="CF291" s="198"/>
      <c r="CG291" s="198"/>
      <c r="CH291" s="198"/>
      <c r="CI291" s="198"/>
      <c r="CJ291" s="198"/>
      <c r="CK291" s="198"/>
      <c r="CL291" s="198"/>
      <c r="CM291" s="198"/>
      <c r="CN291" s="198"/>
      <c r="CO291" s="198"/>
      <c r="CP291" s="198"/>
      <c r="CQ291" s="198"/>
      <c r="CR291" s="198"/>
      <c r="CS291" s="198"/>
      <c r="CT291" s="198"/>
      <c r="CU291" s="198"/>
      <c r="CV291" s="198"/>
      <c r="CW291" s="198"/>
      <c r="CX291" s="198"/>
      <c r="CY291" s="198"/>
      <c r="CZ291" s="198"/>
      <c r="DA291" s="198"/>
      <c r="DB291" s="198"/>
      <c r="DC291" s="198"/>
      <c r="DD291" s="198"/>
      <c r="DE291" s="198"/>
      <c r="DF291" s="198"/>
      <c r="DG291" s="198"/>
      <c r="DH291" s="198"/>
      <c r="DI291" s="198"/>
      <c r="DJ291" s="198"/>
      <c r="DK291" s="198"/>
      <c r="DL291" s="198"/>
      <c r="DM291" s="198"/>
      <c r="DN291" s="198"/>
      <c r="DO291" s="198"/>
      <c r="DP291" s="198"/>
      <c r="DQ291" s="198"/>
      <c r="DR291" s="198"/>
      <c r="DS291" s="198"/>
      <c r="DT291" s="198"/>
      <c r="DU291" s="198"/>
      <c r="DV291" s="198"/>
      <c r="DW291" s="198"/>
      <c r="DX291" s="198"/>
      <c r="DY291" s="198"/>
      <c r="DZ291" s="198"/>
      <c r="EA291" s="198"/>
      <c r="EB291" s="198"/>
      <c r="EC291" s="198"/>
      <c r="ED291" s="198"/>
    </row>
    <row r="292" spans="1:134" ht="15.6" customHeight="1" x14ac:dyDescent="0.2">
      <c r="A292" s="92"/>
      <c r="B292" s="89" t="s">
        <v>370</v>
      </c>
      <c r="C292" s="91" t="s">
        <v>1315</v>
      </c>
      <c r="D292" s="108">
        <v>700</v>
      </c>
      <c r="E292" s="109">
        <v>0</v>
      </c>
      <c r="F292" s="110">
        <f>D292</f>
        <v>700</v>
      </c>
      <c r="G292" s="92"/>
      <c r="H292" s="158" t="s">
        <v>1782</v>
      </c>
      <c r="I292" s="87"/>
      <c r="J292" s="87"/>
      <c r="K292" s="87"/>
      <c r="L292" s="198"/>
      <c r="M292" s="198"/>
      <c r="N292" s="198"/>
      <c r="O292" s="198"/>
      <c r="P292" s="198"/>
      <c r="Q292" s="198"/>
      <c r="R292" s="198"/>
      <c r="S292" s="198"/>
      <c r="T292" s="198"/>
      <c r="U292" s="198"/>
      <c r="V292" s="198"/>
      <c r="W292" s="198"/>
      <c r="X292" s="198"/>
      <c r="Y292" s="198"/>
      <c r="Z292" s="198"/>
      <c r="AA292" s="198"/>
      <c r="AB292" s="198"/>
      <c r="AC292" s="198"/>
      <c r="AD292" s="198"/>
      <c r="AE292" s="198"/>
      <c r="AF292" s="198"/>
      <c r="AG292" s="198"/>
      <c r="AH292" s="198"/>
      <c r="AI292" s="198"/>
      <c r="AJ292" s="198"/>
      <c r="AK292" s="198"/>
      <c r="AL292" s="198"/>
      <c r="AM292" s="198"/>
      <c r="AN292" s="198"/>
      <c r="AO292" s="198"/>
      <c r="AP292" s="198"/>
      <c r="AQ292" s="198"/>
      <c r="AR292" s="198"/>
      <c r="AS292" s="198"/>
      <c r="AT292" s="198"/>
      <c r="AU292" s="198"/>
      <c r="AV292" s="198"/>
      <c r="AW292" s="198"/>
      <c r="AX292" s="198"/>
      <c r="AY292" s="198"/>
      <c r="AZ292" s="198"/>
      <c r="BA292" s="198"/>
      <c r="BB292" s="198"/>
      <c r="BC292" s="198"/>
      <c r="BD292" s="198"/>
      <c r="BE292" s="198"/>
      <c r="BF292" s="198"/>
      <c r="BG292" s="198"/>
      <c r="BH292" s="198"/>
      <c r="BI292" s="198"/>
      <c r="BJ292" s="198"/>
      <c r="BK292" s="198"/>
      <c r="BL292" s="198"/>
      <c r="BM292" s="198"/>
      <c r="BN292" s="198"/>
      <c r="BO292" s="198"/>
      <c r="BP292" s="198"/>
      <c r="BQ292" s="198"/>
      <c r="BR292" s="198"/>
      <c r="BS292" s="198"/>
      <c r="BT292" s="198"/>
      <c r="BU292" s="198"/>
      <c r="BV292" s="198"/>
      <c r="BW292" s="198"/>
      <c r="BX292" s="198"/>
      <c r="BY292" s="198"/>
      <c r="BZ292" s="198"/>
      <c r="CA292" s="198"/>
      <c r="CB292" s="198"/>
      <c r="CC292" s="198"/>
      <c r="CD292" s="198"/>
      <c r="CE292" s="198"/>
      <c r="CF292" s="198"/>
      <c r="CG292" s="198"/>
      <c r="CH292" s="198"/>
      <c r="CI292" s="198"/>
      <c r="CJ292" s="198"/>
      <c r="CK292" s="198"/>
      <c r="CL292" s="198"/>
      <c r="CM292" s="198"/>
      <c r="CN292" s="198"/>
      <c r="CO292" s="198"/>
      <c r="CP292" s="198"/>
      <c r="CQ292" s="198"/>
      <c r="CR292" s="198"/>
      <c r="CS292" s="198"/>
      <c r="CT292" s="198"/>
      <c r="CU292" s="198"/>
      <c r="CV292" s="198"/>
      <c r="CW292" s="198"/>
      <c r="CX292" s="198"/>
      <c r="CY292" s="198"/>
      <c r="CZ292" s="198"/>
      <c r="DA292" s="198"/>
      <c r="DB292" s="198"/>
      <c r="DC292" s="198"/>
      <c r="DD292" s="198"/>
      <c r="DE292" s="198"/>
      <c r="DF292" s="198"/>
      <c r="DG292" s="198"/>
      <c r="DH292" s="198"/>
      <c r="DI292" s="198"/>
      <c r="DJ292" s="198"/>
      <c r="DK292" s="198"/>
      <c r="DL292" s="198"/>
      <c r="DM292" s="198"/>
      <c r="DN292" s="198"/>
      <c r="DO292" s="198"/>
      <c r="DP292" s="198"/>
      <c r="DQ292" s="198"/>
      <c r="DR292" s="198"/>
      <c r="DS292" s="198"/>
      <c r="DT292" s="198"/>
      <c r="DU292" s="198"/>
      <c r="DV292" s="198"/>
      <c r="DW292" s="198"/>
      <c r="DX292" s="198"/>
      <c r="DY292" s="198"/>
      <c r="DZ292" s="198"/>
      <c r="EA292" s="198"/>
      <c r="EB292" s="198"/>
      <c r="EC292" s="198"/>
      <c r="ED292" s="198"/>
    </row>
    <row r="293" spans="1:134" s="22" customFormat="1" x14ac:dyDescent="0.2">
      <c r="A293" s="92">
        <v>261</v>
      </c>
      <c r="B293" s="93"/>
      <c r="C293" s="114" t="s">
        <v>1316</v>
      </c>
      <c r="D293" s="108"/>
      <c r="E293" s="109"/>
      <c r="F293" s="110"/>
      <c r="G293" s="144" t="s">
        <v>197</v>
      </c>
      <c r="H293" s="161" t="s">
        <v>1314</v>
      </c>
      <c r="I293" s="87">
        <v>9000</v>
      </c>
      <c r="J293" s="87">
        <v>0</v>
      </c>
      <c r="K293" s="87">
        <f>I293+J293</f>
        <v>9000</v>
      </c>
      <c r="L293" s="198"/>
      <c r="M293" s="198"/>
      <c r="N293" s="198"/>
      <c r="O293" s="198"/>
      <c r="P293" s="198"/>
      <c r="Q293" s="198"/>
      <c r="R293" s="198"/>
      <c r="S293" s="198"/>
      <c r="T293" s="198"/>
      <c r="U293" s="198"/>
      <c r="V293" s="198"/>
      <c r="W293" s="198"/>
      <c r="X293" s="198"/>
      <c r="Y293" s="198"/>
      <c r="Z293" s="198"/>
      <c r="AA293" s="198"/>
      <c r="AB293" s="198"/>
      <c r="AC293" s="198"/>
      <c r="AD293" s="198"/>
      <c r="AE293" s="198"/>
      <c r="AF293" s="198"/>
      <c r="AG293" s="198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98"/>
      <c r="AR293" s="198"/>
      <c r="AS293" s="198"/>
      <c r="AT293" s="198"/>
      <c r="AU293" s="198"/>
      <c r="AV293" s="198"/>
      <c r="AW293" s="198"/>
      <c r="AX293" s="198"/>
      <c r="AY293" s="198"/>
      <c r="AZ293" s="198"/>
      <c r="BA293" s="198"/>
      <c r="BB293" s="198"/>
      <c r="BC293" s="198"/>
      <c r="BD293" s="198"/>
      <c r="BE293" s="198"/>
      <c r="BF293" s="198"/>
      <c r="BG293" s="198"/>
      <c r="BH293" s="198"/>
      <c r="BI293" s="198"/>
      <c r="BJ293" s="198"/>
      <c r="BK293" s="198"/>
      <c r="BL293" s="198"/>
      <c r="BM293" s="198"/>
      <c r="BN293" s="198"/>
      <c r="BO293" s="198"/>
      <c r="BP293" s="198"/>
      <c r="BQ293" s="198"/>
      <c r="BR293" s="198"/>
      <c r="BS293" s="198"/>
      <c r="BT293" s="198"/>
      <c r="BU293" s="198"/>
      <c r="BV293" s="198"/>
      <c r="BW293" s="198"/>
      <c r="BX293" s="198"/>
      <c r="BY293" s="198"/>
      <c r="BZ293" s="198"/>
      <c r="CA293" s="198"/>
      <c r="CB293" s="198"/>
      <c r="CC293" s="198"/>
      <c r="CD293" s="198"/>
      <c r="CE293" s="198"/>
      <c r="CF293" s="198"/>
      <c r="CG293" s="198"/>
      <c r="CH293" s="198"/>
      <c r="CI293" s="198"/>
      <c r="CJ293" s="198"/>
      <c r="CK293" s="198"/>
      <c r="CL293" s="198"/>
      <c r="CM293" s="198"/>
      <c r="CN293" s="198"/>
      <c r="CO293" s="198"/>
      <c r="CP293" s="198"/>
      <c r="CQ293" s="198"/>
      <c r="CR293" s="198"/>
      <c r="CS293" s="198"/>
      <c r="CT293" s="198"/>
      <c r="CU293" s="198"/>
      <c r="CV293" s="198"/>
      <c r="CW293" s="198"/>
      <c r="CX293" s="198"/>
      <c r="CY293" s="198"/>
      <c r="CZ293" s="198"/>
      <c r="DA293" s="198"/>
      <c r="DB293" s="198"/>
      <c r="DC293" s="198"/>
      <c r="DD293" s="198"/>
      <c r="DE293" s="198"/>
      <c r="DF293" s="198"/>
      <c r="DG293" s="198"/>
      <c r="DH293" s="198"/>
      <c r="DI293" s="198"/>
      <c r="DJ293" s="198"/>
      <c r="DK293" s="198"/>
      <c r="DL293" s="198"/>
      <c r="DM293" s="198"/>
      <c r="DN293" s="198"/>
      <c r="DO293" s="198"/>
      <c r="DP293" s="198"/>
      <c r="DQ293" s="198"/>
      <c r="DR293" s="198"/>
      <c r="DS293" s="198"/>
      <c r="DT293" s="198"/>
      <c r="DU293" s="198"/>
      <c r="DV293" s="198"/>
      <c r="DW293" s="198"/>
      <c r="DX293" s="198"/>
      <c r="DY293" s="198"/>
      <c r="DZ293" s="198"/>
      <c r="EA293" s="198"/>
      <c r="EB293" s="198"/>
      <c r="EC293" s="198"/>
      <c r="ED293" s="198"/>
    </row>
    <row r="294" spans="1:134" ht="15" customHeight="1" x14ac:dyDescent="0.2">
      <c r="A294" s="14">
        <v>262</v>
      </c>
      <c r="B294" s="237"/>
      <c r="C294" s="29" t="s">
        <v>1317</v>
      </c>
      <c r="D294" s="238"/>
      <c r="E294" s="239"/>
      <c r="F294" s="240"/>
      <c r="G294" s="267" t="s">
        <v>195</v>
      </c>
      <c r="H294" s="268" t="s">
        <v>196</v>
      </c>
      <c r="I294" s="13">
        <v>370</v>
      </c>
      <c r="J294" s="13">
        <v>0</v>
      </c>
      <c r="K294" s="13">
        <f>I294+J294</f>
        <v>370</v>
      </c>
    </row>
    <row r="295" spans="1:134" ht="15.75" x14ac:dyDescent="0.2">
      <c r="A295" s="92"/>
      <c r="B295" s="89" t="s">
        <v>371</v>
      </c>
      <c r="C295" s="91" t="s">
        <v>1323</v>
      </c>
      <c r="D295" s="108">
        <v>200</v>
      </c>
      <c r="E295" s="109">
        <v>0</v>
      </c>
      <c r="F295" s="110">
        <f t="shared" ref="F295:F301" si="36">D295</f>
        <v>200</v>
      </c>
      <c r="G295" s="92"/>
      <c r="H295" s="159" t="s">
        <v>1316</v>
      </c>
      <c r="I295" s="87"/>
      <c r="J295" s="87"/>
      <c r="K295" s="87"/>
      <c r="L295" s="198"/>
      <c r="M295" s="198"/>
      <c r="N295" s="198"/>
      <c r="O295" s="198"/>
      <c r="P295" s="198"/>
      <c r="Q295" s="198"/>
      <c r="R295" s="198"/>
      <c r="S295" s="198"/>
      <c r="T295" s="198"/>
      <c r="U295" s="198"/>
      <c r="V295" s="198"/>
      <c r="W295" s="198"/>
      <c r="X295" s="198"/>
      <c r="Y295" s="198"/>
      <c r="Z295" s="198"/>
      <c r="AA295" s="198"/>
      <c r="AB295" s="198"/>
      <c r="AC295" s="198"/>
      <c r="AD295" s="198"/>
      <c r="AE295" s="198"/>
      <c r="AF295" s="198"/>
      <c r="AG295" s="198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98"/>
      <c r="AS295" s="198"/>
      <c r="AT295" s="198"/>
      <c r="AU295" s="198"/>
      <c r="AV295" s="198"/>
      <c r="AW295" s="198"/>
      <c r="AX295" s="198"/>
      <c r="AY295" s="198"/>
      <c r="AZ295" s="198"/>
      <c r="BA295" s="198"/>
      <c r="BB295" s="198"/>
      <c r="BC295" s="198"/>
      <c r="BD295" s="198"/>
      <c r="BE295" s="198"/>
      <c r="BF295" s="198"/>
      <c r="BG295" s="198"/>
      <c r="BH295" s="198"/>
      <c r="BI295" s="198"/>
      <c r="BJ295" s="198"/>
      <c r="BK295" s="198"/>
      <c r="BL295" s="198"/>
      <c r="BM295" s="198"/>
      <c r="BN295" s="198"/>
      <c r="BO295" s="198"/>
      <c r="BP295" s="198"/>
      <c r="BQ295" s="198"/>
      <c r="BR295" s="198"/>
      <c r="BS295" s="198"/>
      <c r="BT295" s="198"/>
      <c r="BU295" s="198"/>
      <c r="BV295" s="198"/>
      <c r="BW295" s="198"/>
      <c r="BX295" s="198"/>
      <c r="BY295" s="198"/>
      <c r="BZ295" s="198"/>
      <c r="CA295" s="198"/>
      <c r="CB295" s="198"/>
      <c r="CC295" s="198"/>
      <c r="CD295" s="198"/>
      <c r="CE295" s="198"/>
      <c r="CF295" s="198"/>
      <c r="CG295" s="198"/>
      <c r="CH295" s="198"/>
      <c r="CI295" s="198"/>
      <c r="CJ295" s="198"/>
      <c r="CK295" s="198"/>
      <c r="CL295" s="198"/>
      <c r="CM295" s="198"/>
      <c r="CN295" s="198"/>
      <c r="CO295" s="198"/>
      <c r="CP295" s="198"/>
      <c r="CQ295" s="198"/>
      <c r="CR295" s="198"/>
      <c r="CS295" s="198"/>
      <c r="CT295" s="198"/>
      <c r="CU295" s="198"/>
      <c r="CV295" s="198"/>
      <c r="CW295" s="198"/>
      <c r="CX295" s="198"/>
      <c r="CY295" s="198"/>
      <c r="CZ295" s="198"/>
      <c r="DA295" s="198"/>
      <c r="DB295" s="198"/>
      <c r="DC295" s="198"/>
      <c r="DD295" s="198"/>
      <c r="DE295" s="198"/>
      <c r="DF295" s="198"/>
      <c r="DG295" s="198"/>
      <c r="DH295" s="198"/>
      <c r="DI295" s="198"/>
      <c r="DJ295" s="198"/>
      <c r="DK295" s="198"/>
      <c r="DL295" s="198"/>
      <c r="DM295" s="198"/>
      <c r="DN295" s="198"/>
      <c r="DO295" s="198"/>
      <c r="DP295" s="198"/>
      <c r="DQ295" s="198"/>
      <c r="DR295" s="198"/>
      <c r="DS295" s="198"/>
      <c r="DT295" s="198"/>
      <c r="DU295" s="198"/>
      <c r="DV295" s="198"/>
      <c r="DW295" s="198"/>
      <c r="DX295" s="198"/>
      <c r="DY295" s="198"/>
      <c r="DZ295" s="198"/>
      <c r="EA295" s="198"/>
      <c r="EB295" s="198"/>
      <c r="EC295" s="198"/>
      <c r="ED295" s="198"/>
    </row>
    <row r="296" spans="1:134" ht="16.899999999999999" customHeight="1" x14ac:dyDescent="0.2">
      <c r="A296" s="206"/>
      <c r="B296" s="231" t="s">
        <v>372</v>
      </c>
      <c r="C296" s="208" t="s">
        <v>1324</v>
      </c>
      <c r="D296" s="209">
        <v>300</v>
      </c>
      <c r="E296" s="210">
        <v>0</v>
      </c>
      <c r="F296" s="211">
        <f t="shared" si="36"/>
        <v>300</v>
      </c>
      <c r="G296" s="269"/>
      <c r="H296" s="131" t="s">
        <v>1317</v>
      </c>
      <c r="I296" s="88"/>
      <c r="J296" s="88"/>
      <c r="K296" s="88"/>
      <c r="L296" s="198"/>
      <c r="M296" s="198"/>
      <c r="N296" s="198"/>
      <c r="O296" s="198"/>
      <c r="P296" s="198"/>
      <c r="Q296" s="198"/>
      <c r="R296" s="198"/>
      <c r="S296" s="198"/>
      <c r="T296" s="198"/>
      <c r="U296" s="198"/>
      <c r="V296" s="198"/>
      <c r="W296" s="198"/>
      <c r="X296" s="198"/>
      <c r="Y296" s="198"/>
      <c r="Z296" s="198"/>
      <c r="AA296" s="198"/>
      <c r="AB296" s="198"/>
      <c r="AC296" s="198"/>
      <c r="AD296" s="198"/>
      <c r="AE296" s="198"/>
      <c r="AF296" s="198"/>
      <c r="AG296" s="198"/>
      <c r="AH296" s="198"/>
      <c r="AI296" s="198"/>
      <c r="AJ296" s="198"/>
      <c r="AK296" s="198"/>
      <c r="AL296" s="198"/>
      <c r="AM296" s="198"/>
      <c r="AN296" s="198"/>
      <c r="AO296" s="198"/>
      <c r="AP296" s="198"/>
      <c r="AQ296" s="198"/>
      <c r="AR296" s="198"/>
      <c r="AS296" s="198"/>
      <c r="AT296" s="198"/>
      <c r="AU296" s="198"/>
      <c r="AV296" s="198"/>
      <c r="AW296" s="198"/>
      <c r="AX296" s="198"/>
      <c r="AY296" s="198"/>
      <c r="AZ296" s="198"/>
      <c r="BA296" s="198"/>
      <c r="BB296" s="198"/>
      <c r="BC296" s="198"/>
      <c r="BD296" s="198"/>
      <c r="BE296" s="198"/>
      <c r="BF296" s="198"/>
      <c r="BG296" s="198"/>
      <c r="BH296" s="198"/>
      <c r="BI296" s="198"/>
      <c r="BJ296" s="198"/>
      <c r="BK296" s="198"/>
      <c r="BL296" s="198"/>
      <c r="BM296" s="198"/>
      <c r="BN296" s="198"/>
      <c r="BO296" s="198"/>
      <c r="BP296" s="198"/>
      <c r="BQ296" s="198"/>
      <c r="BR296" s="198"/>
      <c r="BS296" s="198"/>
      <c r="BT296" s="198"/>
      <c r="BU296" s="198"/>
      <c r="BV296" s="198"/>
      <c r="BW296" s="198"/>
      <c r="BX296" s="198"/>
      <c r="BY296" s="198"/>
      <c r="BZ296" s="198"/>
      <c r="CA296" s="198"/>
      <c r="CB296" s="198"/>
      <c r="CC296" s="198"/>
      <c r="CD296" s="198"/>
      <c r="CE296" s="198"/>
      <c r="CF296" s="198"/>
      <c r="CG296" s="198"/>
      <c r="CH296" s="198"/>
      <c r="CI296" s="198"/>
      <c r="CJ296" s="198"/>
      <c r="CK296" s="198"/>
      <c r="CL296" s="198"/>
      <c r="CM296" s="198"/>
      <c r="CN296" s="198"/>
      <c r="CO296" s="198"/>
      <c r="CP296" s="198"/>
      <c r="CQ296" s="198"/>
      <c r="CR296" s="198"/>
      <c r="CS296" s="198"/>
      <c r="CT296" s="198"/>
      <c r="CU296" s="198"/>
      <c r="CV296" s="198"/>
      <c r="CW296" s="198"/>
      <c r="CX296" s="198"/>
      <c r="CY296" s="198"/>
      <c r="CZ296" s="198"/>
      <c r="DA296" s="198"/>
      <c r="DB296" s="198"/>
      <c r="DC296" s="198"/>
      <c r="DD296" s="198"/>
      <c r="DE296" s="198"/>
      <c r="DF296" s="198"/>
      <c r="DG296" s="198"/>
      <c r="DH296" s="198"/>
      <c r="DI296" s="198"/>
      <c r="DJ296" s="198"/>
      <c r="DK296" s="198"/>
      <c r="DL296" s="198"/>
      <c r="DM296" s="198"/>
      <c r="DN296" s="198"/>
      <c r="DO296" s="198"/>
      <c r="DP296" s="198"/>
      <c r="DQ296" s="198"/>
      <c r="DR296" s="198"/>
      <c r="DS296" s="198"/>
      <c r="DT296" s="198"/>
      <c r="DU296" s="198"/>
      <c r="DV296" s="198"/>
      <c r="DW296" s="198"/>
      <c r="DX296" s="198"/>
      <c r="DY296" s="198"/>
      <c r="DZ296" s="198"/>
      <c r="EA296" s="198"/>
      <c r="EB296" s="198"/>
      <c r="EC296" s="198"/>
      <c r="ED296" s="198"/>
    </row>
    <row r="297" spans="1:134" s="22" customFormat="1" x14ac:dyDescent="0.2">
      <c r="A297" s="206">
        <f>A294+1</f>
        <v>263</v>
      </c>
      <c r="B297" s="231" t="s">
        <v>373</v>
      </c>
      <c r="C297" s="208" t="s">
        <v>1325</v>
      </c>
      <c r="D297" s="209">
        <v>350</v>
      </c>
      <c r="E297" s="210">
        <v>0</v>
      </c>
      <c r="F297" s="211">
        <f t="shared" si="36"/>
        <v>350</v>
      </c>
      <c r="G297" s="207" t="s">
        <v>371</v>
      </c>
      <c r="H297" s="213" t="s">
        <v>762</v>
      </c>
      <c r="I297" s="213">
        <v>500</v>
      </c>
      <c r="J297" s="213">
        <v>0</v>
      </c>
      <c r="K297" s="213">
        <f t="shared" ref="K297:K303" si="37">I297+J297</f>
        <v>500</v>
      </c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  <c r="AA297" s="198"/>
      <c r="AB297" s="198"/>
      <c r="AC297" s="198"/>
      <c r="AD297" s="198"/>
      <c r="AE297" s="198"/>
      <c r="AF297" s="198"/>
      <c r="AG297" s="198"/>
      <c r="AH297" s="198"/>
      <c r="AI297" s="198"/>
      <c r="AJ297" s="198"/>
      <c r="AK297" s="198"/>
      <c r="AL297" s="198"/>
      <c r="AM297" s="198"/>
      <c r="AN297" s="198"/>
      <c r="AO297" s="198"/>
      <c r="AP297" s="198"/>
      <c r="AQ297" s="198"/>
      <c r="AR297" s="198"/>
      <c r="AS297" s="198"/>
      <c r="AT297" s="198"/>
      <c r="AU297" s="198"/>
      <c r="AV297" s="198"/>
      <c r="AW297" s="198"/>
      <c r="AX297" s="198"/>
      <c r="AY297" s="198"/>
      <c r="AZ297" s="198"/>
      <c r="BA297" s="198"/>
      <c r="BB297" s="198"/>
      <c r="BC297" s="198"/>
      <c r="BD297" s="198"/>
      <c r="BE297" s="198"/>
      <c r="BF297" s="198"/>
      <c r="BG297" s="198"/>
      <c r="BH297" s="198"/>
      <c r="BI297" s="198"/>
      <c r="BJ297" s="198"/>
      <c r="BK297" s="198"/>
      <c r="BL297" s="198"/>
      <c r="BM297" s="198"/>
      <c r="BN297" s="198"/>
      <c r="BO297" s="198"/>
      <c r="BP297" s="198"/>
      <c r="BQ297" s="198"/>
      <c r="BR297" s="198"/>
      <c r="BS297" s="198"/>
      <c r="BT297" s="198"/>
      <c r="BU297" s="198"/>
      <c r="BV297" s="198"/>
      <c r="BW297" s="198"/>
      <c r="BX297" s="198"/>
      <c r="BY297" s="198"/>
      <c r="BZ297" s="198"/>
      <c r="CA297" s="198"/>
      <c r="CB297" s="198"/>
      <c r="CC297" s="198"/>
      <c r="CD297" s="198"/>
      <c r="CE297" s="198"/>
      <c r="CF297" s="198"/>
      <c r="CG297" s="198"/>
      <c r="CH297" s="198"/>
      <c r="CI297" s="198"/>
      <c r="CJ297" s="198"/>
      <c r="CK297" s="198"/>
      <c r="CL297" s="198"/>
      <c r="CM297" s="198"/>
      <c r="CN297" s="198"/>
      <c r="CO297" s="198"/>
      <c r="CP297" s="198"/>
      <c r="CQ297" s="198"/>
      <c r="CR297" s="198"/>
      <c r="CS297" s="198"/>
      <c r="CT297" s="198"/>
      <c r="CU297" s="198"/>
      <c r="CV297" s="198"/>
      <c r="CW297" s="198"/>
      <c r="CX297" s="198"/>
      <c r="CY297" s="198"/>
      <c r="CZ297" s="198"/>
      <c r="DA297" s="198"/>
      <c r="DB297" s="198"/>
      <c r="DC297" s="198"/>
      <c r="DD297" s="198"/>
      <c r="DE297" s="198"/>
      <c r="DF297" s="198"/>
      <c r="DG297" s="198"/>
      <c r="DH297" s="198"/>
      <c r="DI297" s="198"/>
      <c r="DJ297" s="198"/>
      <c r="DK297" s="198"/>
      <c r="DL297" s="198"/>
      <c r="DM297" s="198"/>
      <c r="DN297" s="198"/>
      <c r="DO297" s="198"/>
      <c r="DP297" s="198"/>
      <c r="DQ297" s="198"/>
      <c r="DR297" s="198"/>
      <c r="DS297" s="198"/>
      <c r="DT297" s="198"/>
      <c r="DU297" s="198"/>
      <c r="DV297" s="198"/>
      <c r="DW297" s="198"/>
      <c r="DX297" s="198"/>
      <c r="DY297" s="198"/>
      <c r="DZ297" s="198"/>
      <c r="EA297" s="198"/>
      <c r="EB297" s="198"/>
      <c r="EC297" s="198"/>
      <c r="ED297" s="198"/>
    </row>
    <row r="298" spans="1:134" s="22" customFormat="1" x14ac:dyDescent="0.2">
      <c r="A298" s="206">
        <v>264</v>
      </c>
      <c r="B298" s="231"/>
      <c r="C298" s="208"/>
      <c r="D298" s="209"/>
      <c r="E298" s="210"/>
      <c r="F298" s="211"/>
      <c r="G298" s="207" t="s">
        <v>1948</v>
      </c>
      <c r="H298" s="213" t="s">
        <v>1949</v>
      </c>
      <c r="I298" s="213">
        <v>250</v>
      </c>
      <c r="J298" s="213">
        <v>0</v>
      </c>
      <c r="K298" s="213">
        <f t="shared" si="37"/>
        <v>250</v>
      </c>
      <c r="L298" s="198"/>
      <c r="M298" s="198"/>
      <c r="N298" s="198"/>
      <c r="O298" s="198"/>
      <c r="P298" s="198"/>
      <c r="Q298" s="198"/>
      <c r="R298" s="198"/>
      <c r="S298" s="198"/>
      <c r="T298" s="198"/>
      <c r="U298" s="198"/>
      <c r="V298" s="198"/>
      <c r="W298" s="198"/>
      <c r="X298" s="198"/>
      <c r="Y298" s="198"/>
      <c r="Z298" s="198"/>
      <c r="AA298" s="198"/>
      <c r="AB298" s="198"/>
      <c r="AC298" s="198"/>
      <c r="AD298" s="198"/>
      <c r="AE298" s="198"/>
      <c r="AF298" s="198"/>
      <c r="AG298" s="198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98"/>
      <c r="AS298" s="198"/>
      <c r="AT298" s="198"/>
      <c r="AU298" s="198"/>
      <c r="AV298" s="198"/>
      <c r="AW298" s="198"/>
      <c r="AX298" s="198"/>
      <c r="AY298" s="198"/>
      <c r="AZ298" s="198"/>
      <c r="BA298" s="198"/>
      <c r="BB298" s="198"/>
      <c r="BC298" s="198"/>
      <c r="BD298" s="198"/>
      <c r="BE298" s="198"/>
      <c r="BF298" s="198"/>
      <c r="BG298" s="198"/>
      <c r="BH298" s="198"/>
      <c r="BI298" s="198"/>
      <c r="BJ298" s="198"/>
      <c r="BK298" s="198"/>
      <c r="BL298" s="198"/>
      <c r="BM298" s="198"/>
      <c r="BN298" s="198"/>
      <c r="BO298" s="198"/>
      <c r="BP298" s="198"/>
      <c r="BQ298" s="198"/>
      <c r="BR298" s="198"/>
      <c r="BS298" s="198"/>
      <c r="BT298" s="198"/>
      <c r="BU298" s="198"/>
      <c r="BV298" s="198"/>
      <c r="BW298" s="198"/>
      <c r="BX298" s="198"/>
      <c r="BY298" s="198"/>
      <c r="BZ298" s="198"/>
      <c r="CA298" s="198"/>
      <c r="CB298" s="198"/>
      <c r="CC298" s="198"/>
      <c r="CD298" s="198"/>
      <c r="CE298" s="198"/>
      <c r="CF298" s="198"/>
      <c r="CG298" s="198"/>
      <c r="CH298" s="198"/>
      <c r="CI298" s="198"/>
      <c r="CJ298" s="198"/>
      <c r="CK298" s="198"/>
      <c r="CL298" s="198"/>
      <c r="CM298" s="198"/>
      <c r="CN298" s="198"/>
      <c r="CO298" s="198"/>
      <c r="CP298" s="198"/>
      <c r="CQ298" s="198"/>
      <c r="CR298" s="198"/>
      <c r="CS298" s="198"/>
      <c r="CT298" s="198"/>
      <c r="CU298" s="198"/>
      <c r="CV298" s="198"/>
      <c r="CW298" s="198"/>
      <c r="CX298" s="198"/>
      <c r="CY298" s="198"/>
      <c r="CZ298" s="198"/>
      <c r="DA298" s="198"/>
      <c r="DB298" s="198"/>
      <c r="DC298" s="198"/>
      <c r="DD298" s="198"/>
      <c r="DE298" s="198"/>
      <c r="DF298" s="198"/>
      <c r="DG298" s="198"/>
      <c r="DH298" s="198"/>
      <c r="DI298" s="198"/>
      <c r="DJ298" s="198"/>
      <c r="DK298" s="198"/>
      <c r="DL298" s="198"/>
      <c r="DM298" s="198"/>
      <c r="DN298" s="198"/>
      <c r="DO298" s="198"/>
      <c r="DP298" s="198"/>
      <c r="DQ298" s="198"/>
      <c r="DR298" s="198"/>
      <c r="DS298" s="198"/>
      <c r="DT298" s="198"/>
      <c r="DU298" s="198"/>
      <c r="DV298" s="198"/>
      <c r="DW298" s="198"/>
      <c r="DX298" s="198"/>
      <c r="DY298" s="198"/>
      <c r="DZ298" s="198"/>
      <c r="EA298" s="198"/>
      <c r="EB298" s="198"/>
      <c r="EC298" s="198"/>
      <c r="ED298" s="198"/>
    </row>
    <row r="299" spans="1:134" s="22" customFormat="1" ht="16.5" customHeight="1" x14ac:dyDescent="0.2">
      <c r="A299" s="206">
        <v>265</v>
      </c>
      <c r="B299" s="231" t="s">
        <v>374</v>
      </c>
      <c r="C299" s="208" t="s">
        <v>797</v>
      </c>
      <c r="D299" s="209">
        <v>500</v>
      </c>
      <c r="E299" s="210">
        <v>0</v>
      </c>
      <c r="F299" s="211">
        <f t="shared" si="36"/>
        <v>500</v>
      </c>
      <c r="G299" s="90" t="s">
        <v>372</v>
      </c>
      <c r="H299" s="91" t="s">
        <v>1965</v>
      </c>
      <c r="I299" s="87">
        <v>250</v>
      </c>
      <c r="J299" s="87">
        <v>0</v>
      </c>
      <c r="K299" s="87">
        <f t="shared" si="37"/>
        <v>250</v>
      </c>
      <c r="L299" s="198"/>
      <c r="M299" s="198"/>
      <c r="N299" s="198"/>
      <c r="O299" s="198"/>
      <c r="P299" s="198"/>
      <c r="Q299" s="198"/>
      <c r="R299" s="198"/>
      <c r="S299" s="198"/>
      <c r="T299" s="198"/>
      <c r="U299" s="198"/>
      <c r="V299" s="198"/>
      <c r="W299" s="198"/>
      <c r="X299" s="198"/>
      <c r="Y299" s="198"/>
      <c r="Z299" s="198"/>
      <c r="AA299" s="198"/>
      <c r="AB299" s="198"/>
      <c r="AC299" s="198"/>
      <c r="AD299" s="198"/>
      <c r="AE299" s="198"/>
      <c r="AF299" s="198"/>
      <c r="AG299" s="198"/>
      <c r="AH299" s="198"/>
      <c r="AI299" s="198"/>
      <c r="AJ299" s="198"/>
      <c r="AK299" s="198"/>
      <c r="AL299" s="198"/>
      <c r="AM299" s="198"/>
      <c r="AN299" s="198"/>
      <c r="AO299" s="198"/>
      <c r="AP299" s="198"/>
      <c r="AQ299" s="198"/>
      <c r="AR299" s="198"/>
      <c r="AS299" s="198"/>
      <c r="AT299" s="198"/>
      <c r="AU299" s="198"/>
      <c r="AV299" s="198"/>
      <c r="AW299" s="198"/>
      <c r="AX299" s="198"/>
      <c r="AY299" s="198"/>
      <c r="AZ299" s="198"/>
      <c r="BA299" s="198"/>
      <c r="BB299" s="198"/>
      <c r="BC299" s="198"/>
      <c r="BD299" s="198"/>
      <c r="BE299" s="198"/>
      <c r="BF299" s="198"/>
      <c r="BG299" s="198"/>
      <c r="BH299" s="198"/>
      <c r="BI299" s="198"/>
      <c r="BJ299" s="198"/>
      <c r="BK299" s="198"/>
      <c r="BL299" s="198"/>
      <c r="BM299" s="198"/>
      <c r="BN299" s="198"/>
      <c r="BO299" s="198"/>
      <c r="BP299" s="198"/>
      <c r="BQ299" s="198"/>
      <c r="BR299" s="198"/>
      <c r="BS299" s="198"/>
      <c r="BT299" s="198"/>
      <c r="BU299" s="198"/>
      <c r="BV299" s="198"/>
      <c r="BW299" s="198"/>
      <c r="BX299" s="198"/>
      <c r="BY299" s="198"/>
      <c r="BZ299" s="198"/>
      <c r="CA299" s="198"/>
      <c r="CB299" s="198"/>
      <c r="CC299" s="198"/>
      <c r="CD299" s="198"/>
      <c r="CE299" s="198"/>
      <c r="CF299" s="198"/>
      <c r="CG299" s="198"/>
      <c r="CH299" s="198"/>
      <c r="CI299" s="198"/>
      <c r="CJ299" s="198"/>
      <c r="CK299" s="198"/>
      <c r="CL299" s="198"/>
      <c r="CM299" s="198"/>
      <c r="CN299" s="198"/>
      <c r="CO299" s="198"/>
      <c r="CP299" s="198"/>
      <c r="CQ299" s="198"/>
      <c r="CR299" s="198"/>
      <c r="CS299" s="198"/>
      <c r="CT299" s="198"/>
      <c r="CU299" s="198"/>
      <c r="CV299" s="198"/>
      <c r="CW299" s="198"/>
      <c r="CX299" s="198"/>
      <c r="CY299" s="198"/>
      <c r="CZ299" s="198"/>
      <c r="DA299" s="198"/>
      <c r="DB299" s="198"/>
      <c r="DC299" s="198"/>
      <c r="DD299" s="198"/>
      <c r="DE299" s="198"/>
      <c r="DF299" s="198"/>
      <c r="DG299" s="198"/>
      <c r="DH299" s="198"/>
      <c r="DI299" s="198"/>
      <c r="DJ299" s="198"/>
      <c r="DK299" s="198"/>
      <c r="DL299" s="198"/>
      <c r="DM299" s="198"/>
      <c r="DN299" s="198"/>
      <c r="DO299" s="198"/>
      <c r="DP299" s="198"/>
      <c r="DQ299" s="198"/>
      <c r="DR299" s="198"/>
      <c r="DS299" s="198"/>
      <c r="DT299" s="198"/>
      <c r="DU299" s="198"/>
      <c r="DV299" s="198"/>
      <c r="DW299" s="198"/>
      <c r="DX299" s="198"/>
      <c r="DY299" s="198"/>
      <c r="DZ299" s="198"/>
      <c r="EA299" s="198"/>
      <c r="EB299" s="198"/>
      <c r="EC299" s="198"/>
      <c r="ED299" s="198"/>
    </row>
    <row r="300" spans="1:134" s="22" customFormat="1" ht="15" customHeight="1" x14ac:dyDescent="0.2">
      <c r="A300" s="206">
        <v>266</v>
      </c>
      <c r="B300" s="231" t="s">
        <v>375</v>
      </c>
      <c r="C300" s="208" t="s">
        <v>798</v>
      </c>
      <c r="D300" s="209">
        <v>600</v>
      </c>
      <c r="E300" s="210">
        <v>0</v>
      </c>
      <c r="F300" s="211">
        <f t="shared" si="36"/>
        <v>600</v>
      </c>
      <c r="G300" s="90" t="s">
        <v>373</v>
      </c>
      <c r="H300" s="91" t="s">
        <v>1966</v>
      </c>
      <c r="I300" s="87">
        <v>500</v>
      </c>
      <c r="J300" s="87">
        <v>0</v>
      </c>
      <c r="K300" s="87">
        <f t="shared" si="37"/>
        <v>500</v>
      </c>
      <c r="L300" s="198"/>
      <c r="M300" s="198"/>
      <c r="N300" s="198"/>
      <c r="O300" s="198"/>
      <c r="P300" s="198"/>
      <c r="Q300" s="198"/>
      <c r="R300" s="198"/>
      <c r="S300" s="198"/>
      <c r="T300" s="198"/>
      <c r="U300" s="198"/>
      <c r="V300" s="198"/>
      <c r="W300" s="198"/>
      <c r="X300" s="198"/>
      <c r="Y300" s="198"/>
      <c r="Z300" s="198"/>
      <c r="AA300" s="198"/>
      <c r="AB300" s="198"/>
      <c r="AC300" s="198"/>
      <c r="AD300" s="198"/>
      <c r="AE300" s="198"/>
      <c r="AF300" s="198"/>
      <c r="AG300" s="198"/>
      <c r="AH300" s="198"/>
      <c r="AI300" s="198"/>
      <c r="AJ300" s="198"/>
      <c r="AK300" s="198"/>
      <c r="AL300" s="198"/>
      <c r="AM300" s="198"/>
      <c r="AN300" s="198"/>
      <c r="AO300" s="198"/>
      <c r="AP300" s="198"/>
      <c r="AQ300" s="198"/>
      <c r="AR300" s="198"/>
      <c r="AS300" s="198"/>
      <c r="AT300" s="198"/>
      <c r="AU300" s="198"/>
      <c r="AV300" s="198"/>
      <c r="AW300" s="198"/>
      <c r="AX300" s="198"/>
      <c r="AY300" s="198"/>
      <c r="AZ300" s="198"/>
      <c r="BA300" s="198"/>
      <c r="BB300" s="198"/>
      <c r="BC300" s="198"/>
      <c r="BD300" s="198"/>
      <c r="BE300" s="198"/>
      <c r="BF300" s="198"/>
      <c r="BG300" s="198"/>
      <c r="BH300" s="198"/>
      <c r="BI300" s="198"/>
      <c r="BJ300" s="198"/>
      <c r="BK300" s="198"/>
      <c r="BL300" s="198"/>
      <c r="BM300" s="198"/>
      <c r="BN300" s="198"/>
      <c r="BO300" s="198"/>
      <c r="BP300" s="198"/>
      <c r="BQ300" s="198"/>
      <c r="BR300" s="198"/>
      <c r="BS300" s="198"/>
      <c r="BT300" s="198"/>
      <c r="BU300" s="198"/>
      <c r="BV300" s="198"/>
      <c r="BW300" s="198"/>
      <c r="BX300" s="198"/>
      <c r="BY300" s="198"/>
      <c r="BZ300" s="198"/>
      <c r="CA300" s="198"/>
      <c r="CB300" s="198"/>
      <c r="CC300" s="198"/>
      <c r="CD300" s="198"/>
      <c r="CE300" s="198"/>
      <c r="CF300" s="198"/>
      <c r="CG300" s="198"/>
      <c r="CH300" s="198"/>
      <c r="CI300" s="198"/>
      <c r="CJ300" s="198"/>
      <c r="CK300" s="198"/>
      <c r="CL300" s="198"/>
      <c r="CM300" s="198"/>
      <c r="CN300" s="198"/>
      <c r="CO300" s="198"/>
      <c r="CP300" s="198"/>
      <c r="CQ300" s="198"/>
      <c r="CR300" s="198"/>
      <c r="CS300" s="198"/>
      <c r="CT300" s="198"/>
      <c r="CU300" s="198"/>
      <c r="CV300" s="198"/>
      <c r="CW300" s="198"/>
      <c r="CX300" s="198"/>
      <c r="CY300" s="198"/>
      <c r="CZ300" s="198"/>
      <c r="DA300" s="198"/>
      <c r="DB300" s="198"/>
      <c r="DC300" s="198"/>
      <c r="DD300" s="198"/>
      <c r="DE300" s="198"/>
      <c r="DF300" s="198"/>
      <c r="DG300" s="198"/>
      <c r="DH300" s="198"/>
      <c r="DI300" s="198"/>
      <c r="DJ300" s="198"/>
      <c r="DK300" s="198"/>
      <c r="DL300" s="198"/>
      <c r="DM300" s="198"/>
      <c r="DN300" s="198"/>
      <c r="DO300" s="198"/>
      <c r="DP300" s="198"/>
      <c r="DQ300" s="198"/>
      <c r="DR300" s="198"/>
      <c r="DS300" s="198"/>
      <c r="DT300" s="198"/>
      <c r="DU300" s="198"/>
      <c r="DV300" s="198"/>
      <c r="DW300" s="198"/>
      <c r="DX300" s="198"/>
      <c r="DY300" s="198"/>
      <c r="DZ300" s="198"/>
      <c r="EA300" s="198"/>
      <c r="EB300" s="198"/>
      <c r="EC300" s="198"/>
      <c r="ED300" s="198"/>
    </row>
    <row r="301" spans="1:134" s="22" customFormat="1" x14ac:dyDescent="0.2">
      <c r="A301" s="206">
        <f>A300+1</f>
        <v>267</v>
      </c>
      <c r="B301" s="231" t="s">
        <v>376</v>
      </c>
      <c r="C301" s="208" t="s">
        <v>1318</v>
      </c>
      <c r="D301" s="209">
        <v>250</v>
      </c>
      <c r="E301" s="210">
        <v>0</v>
      </c>
      <c r="F301" s="211">
        <f t="shared" si="36"/>
        <v>250</v>
      </c>
      <c r="G301" s="90" t="s">
        <v>374</v>
      </c>
      <c r="H301" s="91" t="s">
        <v>1967</v>
      </c>
      <c r="I301" s="87">
        <v>750</v>
      </c>
      <c r="J301" s="87">
        <v>0</v>
      </c>
      <c r="K301" s="87">
        <f t="shared" si="37"/>
        <v>750</v>
      </c>
      <c r="L301" s="198"/>
      <c r="M301" s="198"/>
      <c r="N301" s="198"/>
      <c r="O301" s="198"/>
      <c r="P301" s="198"/>
      <c r="Q301" s="198"/>
      <c r="R301" s="198"/>
      <c r="S301" s="198"/>
      <c r="T301" s="198"/>
      <c r="U301" s="198"/>
      <c r="V301" s="198"/>
      <c r="W301" s="198"/>
      <c r="X301" s="198"/>
      <c r="Y301" s="198"/>
      <c r="Z301" s="198"/>
      <c r="AA301" s="198"/>
      <c r="AB301" s="198"/>
      <c r="AC301" s="198"/>
      <c r="AD301" s="198"/>
      <c r="AE301" s="198"/>
      <c r="AF301" s="198"/>
      <c r="AG301" s="198"/>
      <c r="AH301" s="198"/>
      <c r="AI301" s="198"/>
      <c r="AJ301" s="198"/>
      <c r="AK301" s="198"/>
      <c r="AL301" s="198"/>
      <c r="AM301" s="198"/>
      <c r="AN301" s="198"/>
      <c r="AO301" s="198"/>
      <c r="AP301" s="198"/>
      <c r="AQ301" s="198"/>
      <c r="AR301" s="198"/>
      <c r="AS301" s="198"/>
      <c r="AT301" s="198"/>
      <c r="AU301" s="198"/>
      <c r="AV301" s="198"/>
      <c r="AW301" s="198"/>
      <c r="AX301" s="198"/>
      <c r="AY301" s="198"/>
      <c r="AZ301" s="198"/>
      <c r="BA301" s="198"/>
      <c r="BB301" s="198"/>
      <c r="BC301" s="198"/>
      <c r="BD301" s="198"/>
      <c r="BE301" s="198"/>
      <c r="BF301" s="198"/>
      <c r="BG301" s="198"/>
      <c r="BH301" s="198"/>
      <c r="BI301" s="198"/>
      <c r="BJ301" s="198"/>
      <c r="BK301" s="198"/>
      <c r="BL301" s="198"/>
      <c r="BM301" s="198"/>
      <c r="BN301" s="198"/>
      <c r="BO301" s="198"/>
      <c r="BP301" s="198"/>
      <c r="BQ301" s="198"/>
      <c r="BR301" s="198"/>
      <c r="BS301" s="198"/>
      <c r="BT301" s="198"/>
      <c r="BU301" s="198"/>
      <c r="BV301" s="198"/>
      <c r="BW301" s="198"/>
      <c r="BX301" s="198"/>
      <c r="BY301" s="198"/>
      <c r="BZ301" s="198"/>
      <c r="CA301" s="198"/>
      <c r="CB301" s="198"/>
      <c r="CC301" s="198"/>
      <c r="CD301" s="198"/>
      <c r="CE301" s="198"/>
      <c r="CF301" s="198"/>
      <c r="CG301" s="198"/>
      <c r="CH301" s="198"/>
      <c r="CI301" s="198"/>
      <c r="CJ301" s="198"/>
      <c r="CK301" s="198"/>
      <c r="CL301" s="198"/>
      <c r="CM301" s="198"/>
      <c r="CN301" s="198"/>
      <c r="CO301" s="198"/>
      <c r="CP301" s="198"/>
      <c r="CQ301" s="198"/>
      <c r="CR301" s="198"/>
      <c r="CS301" s="198"/>
      <c r="CT301" s="198"/>
      <c r="CU301" s="198"/>
      <c r="CV301" s="198"/>
      <c r="CW301" s="198"/>
      <c r="CX301" s="198"/>
      <c r="CY301" s="198"/>
      <c r="CZ301" s="198"/>
      <c r="DA301" s="198"/>
      <c r="DB301" s="198"/>
      <c r="DC301" s="198"/>
      <c r="DD301" s="198"/>
      <c r="DE301" s="198"/>
      <c r="DF301" s="198"/>
      <c r="DG301" s="198"/>
      <c r="DH301" s="198"/>
      <c r="DI301" s="198"/>
      <c r="DJ301" s="198"/>
      <c r="DK301" s="198"/>
      <c r="DL301" s="198"/>
      <c r="DM301" s="198"/>
      <c r="DN301" s="198"/>
      <c r="DO301" s="198"/>
      <c r="DP301" s="198"/>
      <c r="DQ301" s="198"/>
      <c r="DR301" s="198"/>
      <c r="DS301" s="198"/>
      <c r="DT301" s="198"/>
      <c r="DU301" s="198"/>
      <c r="DV301" s="198"/>
      <c r="DW301" s="198"/>
      <c r="DX301" s="198"/>
      <c r="DY301" s="198"/>
      <c r="DZ301" s="198"/>
      <c r="EA301" s="198"/>
      <c r="EB301" s="198"/>
      <c r="EC301" s="198"/>
      <c r="ED301" s="198"/>
    </row>
    <row r="302" spans="1:134" s="22" customFormat="1" x14ac:dyDescent="0.2">
      <c r="A302" s="342">
        <v>268</v>
      </c>
      <c r="B302" s="343"/>
      <c r="C302" s="343"/>
      <c r="D302" s="343"/>
      <c r="E302" s="343"/>
      <c r="F302" s="344"/>
      <c r="G302" s="90" t="s">
        <v>375</v>
      </c>
      <c r="H302" s="91" t="s">
        <v>1968</v>
      </c>
      <c r="I302" s="87">
        <v>1000</v>
      </c>
      <c r="J302" s="87">
        <v>0</v>
      </c>
      <c r="K302" s="87">
        <f t="shared" si="37"/>
        <v>1000</v>
      </c>
      <c r="L302" s="198"/>
      <c r="M302" s="198"/>
      <c r="N302" s="198"/>
      <c r="O302" s="198"/>
      <c r="P302" s="198"/>
      <c r="Q302" s="198"/>
      <c r="R302" s="198"/>
      <c r="S302" s="198"/>
      <c r="T302" s="198"/>
      <c r="U302" s="198"/>
      <c r="V302" s="198"/>
      <c r="W302" s="198"/>
      <c r="X302" s="198"/>
      <c r="Y302" s="198"/>
      <c r="Z302" s="198"/>
      <c r="AA302" s="198"/>
      <c r="AB302" s="198"/>
      <c r="AC302" s="198"/>
      <c r="AD302" s="198"/>
      <c r="AE302" s="198"/>
      <c r="AF302" s="198"/>
      <c r="AG302" s="198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98"/>
      <c r="AS302" s="198"/>
      <c r="AT302" s="198"/>
      <c r="AU302" s="198"/>
      <c r="AV302" s="198"/>
      <c r="AW302" s="198"/>
      <c r="AX302" s="198"/>
      <c r="AY302" s="198"/>
      <c r="AZ302" s="198"/>
      <c r="BA302" s="198"/>
      <c r="BB302" s="198"/>
      <c r="BC302" s="198"/>
      <c r="BD302" s="198"/>
      <c r="BE302" s="198"/>
      <c r="BF302" s="198"/>
      <c r="BG302" s="198"/>
      <c r="BH302" s="198"/>
      <c r="BI302" s="198"/>
      <c r="BJ302" s="198"/>
      <c r="BK302" s="198"/>
      <c r="BL302" s="198"/>
      <c r="BM302" s="198"/>
      <c r="BN302" s="198"/>
      <c r="BO302" s="198"/>
      <c r="BP302" s="198"/>
      <c r="BQ302" s="198"/>
      <c r="BR302" s="198"/>
      <c r="BS302" s="198"/>
      <c r="BT302" s="198"/>
      <c r="BU302" s="198"/>
      <c r="BV302" s="198"/>
      <c r="BW302" s="198"/>
      <c r="BX302" s="198"/>
      <c r="BY302" s="198"/>
      <c r="BZ302" s="198"/>
      <c r="CA302" s="198"/>
      <c r="CB302" s="198"/>
      <c r="CC302" s="198"/>
      <c r="CD302" s="198"/>
      <c r="CE302" s="198"/>
      <c r="CF302" s="198"/>
      <c r="CG302" s="198"/>
      <c r="CH302" s="198"/>
      <c r="CI302" s="198"/>
      <c r="CJ302" s="198"/>
      <c r="CK302" s="198"/>
      <c r="CL302" s="198"/>
      <c r="CM302" s="198"/>
      <c r="CN302" s="198"/>
      <c r="CO302" s="198"/>
      <c r="CP302" s="198"/>
      <c r="CQ302" s="198"/>
      <c r="CR302" s="198"/>
      <c r="CS302" s="198"/>
      <c r="CT302" s="198"/>
      <c r="CU302" s="198"/>
      <c r="CV302" s="198"/>
      <c r="CW302" s="198"/>
      <c r="CX302" s="198"/>
      <c r="CY302" s="198"/>
      <c r="CZ302" s="198"/>
      <c r="DA302" s="198"/>
      <c r="DB302" s="198"/>
      <c r="DC302" s="198"/>
      <c r="DD302" s="198"/>
      <c r="DE302" s="198"/>
      <c r="DF302" s="198"/>
      <c r="DG302" s="198"/>
      <c r="DH302" s="198"/>
      <c r="DI302" s="198"/>
      <c r="DJ302" s="198"/>
      <c r="DK302" s="198"/>
      <c r="DL302" s="198"/>
      <c r="DM302" s="198"/>
      <c r="DN302" s="198"/>
      <c r="DO302" s="198"/>
      <c r="DP302" s="198"/>
      <c r="DQ302" s="198"/>
      <c r="DR302" s="198"/>
      <c r="DS302" s="198"/>
      <c r="DT302" s="198"/>
      <c r="DU302" s="198"/>
      <c r="DV302" s="198"/>
      <c r="DW302" s="198"/>
      <c r="DX302" s="198"/>
      <c r="DY302" s="198"/>
      <c r="DZ302" s="198"/>
      <c r="EA302" s="198"/>
      <c r="EB302" s="198"/>
      <c r="EC302" s="198"/>
      <c r="ED302" s="198"/>
    </row>
    <row r="303" spans="1:134" s="22" customFormat="1" x14ac:dyDescent="0.2">
      <c r="A303" s="206">
        <v>269</v>
      </c>
      <c r="B303" s="232"/>
      <c r="C303" s="233" t="s">
        <v>1828</v>
      </c>
      <c r="D303" s="209"/>
      <c r="E303" s="210"/>
      <c r="F303" s="211"/>
      <c r="G303" s="90" t="s">
        <v>376</v>
      </c>
      <c r="H303" s="91" t="s">
        <v>1969</v>
      </c>
      <c r="I303" s="87">
        <v>500</v>
      </c>
      <c r="J303" s="87">
        <v>0</v>
      </c>
      <c r="K303" s="87">
        <f t="shared" si="37"/>
        <v>500</v>
      </c>
      <c r="L303" s="198"/>
      <c r="M303" s="198"/>
      <c r="N303" s="198"/>
      <c r="O303" s="198"/>
      <c r="P303" s="198"/>
      <c r="Q303" s="198"/>
      <c r="R303" s="198"/>
      <c r="S303" s="198"/>
      <c r="T303" s="198"/>
      <c r="U303" s="198"/>
      <c r="V303" s="198"/>
      <c r="W303" s="198"/>
      <c r="X303" s="198"/>
      <c r="Y303" s="198"/>
      <c r="Z303" s="198"/>
      <c r="AA303" s="198"/>
      <c r="AB303" s="198"/>
      <c r="AC303" s="198"/>
      <c r="AD303" s="198"/>
      <c r="AE303" s="198"/>
      <c r="AF303" s="198"/>
      <c r="AG303" s="198"/>
      <c r="AH303" s="198"/>
      <c r="AI303" s="198"/>
      <c r="AJ303" s="198"/>
      <c r="AK303" s="198"/>
      <c r="AL303" s="198"/>
      <c r="AM303" s="198"/>
      <c r="AN303" s="198"/>
      <c r="AO303" s="198"/>
      <c r="AP303" s="198"/>
      <c r="AQ303" s="198"/>
      <c r="AR303" s="198"/>
      <c r="AS303" s="198"/>
      <c r="AT303" s="198"/>
      <c r="AU303" s="198"/>
      <c r="AV303" s="198"/>
      <c r="AW303" s="198"/>
      <c r="AX303" s="198"/>
      <c r="AY303" s="198"/>
      <c r="AZ303" s="198"/>
      <c r="BA303" s="198"/>
      <c r="BB303" s="198"/>
      <c r="BC303" s="198"/>
      <c r="BD303" s="198"/>
      <c r="BE303" s="198"/>
      <c r="BF303" s="198"/>
      <c r="BG303" s="198"/>
      <c r="BH303" s="198"/>
      <c r="BI303" s="198"/>
      <c r="BJ303" s="198"/>
      <c r="BK303" s="198"/>
      <c r="BL303" s="198"/>
      <c r="BM303" s="198"/>
      <c r="BN303" s="198"/>
      <c r="BO303" s="198"/>
      <c r="BP303" s="198"/>
      <c r="BQ303" s="198"/>
      <c r="BR303" s="198"/>
      <c r="BS303" s="198"/>
      <c r="BT303" s="198"/>
      <c r="BU303" s="198"/>
      <c r="BV303" s="198"/>
      <c r="BW303" s="198"/>
      <c r="BX303" s="198"/>
      <c r="BY303" s="198"/>
      <c r="BZ303" s="198"/>
      <c r="CA303" s="198"/>
      <c r="CB303" s="198"/>
      <c r="CC303" s="198"/>
      <c r="CD303" s="198"/>
      <c r="CE303" s="198"/>
      <c r="CF303" s="198"/>
      <c r="CG303" s="198"/>
      <c r="CH303" s="198"/>
      <c r="CI303" s="198"/>
      <c r="CJ303" s="198"/>
      <c r="CK303" s="198"/>
      <c r="CL303" s="198"/>
      <c r="CM303" s="198"/>
      <c r="CN303" s="198"/>
      <c r="CO303" s="198"/>
      <c r="CP303" s="198"/>
      <c r="CQ303" s="198"/>
      <c r="CR303" s="198"/>
      <c r="CS303" s="198"/>
      <c r="CT303" s="198"/>
      <c r="CU303" s="198"/>
      <c r="CV303" s="198"/>
      <c r="CW303" s="198"/>
      <c r="CX303" s="198"/>
      <c r="CY303" s="198"/>
      <c r="CZ303" s="198"/>
      <c r="DA303" s="198"/>
      <c r="DB303" s="198"/>
      <c r="DC303" s="198"/>
      <c r="DD303" s="198"/>
      <c r="DE303" s="198"/>
      <c r="DF303" s="198"/>
      <c r="DG303" s="198"/>
      <c r="DH303" s="198"/>
      <c r="DI303" s="198"/>
      <c r="DJ303" s="198"/>
      <c r="DK303" s="198"/>
      <c r="DL303" s="198"/>
      <c r="DM303" s="198"/>
      <c r="DN303" s="198"/>
      <c r="DO303" s="198"/>
      <c r="DP303" s="198"/>
      <c r="DQ303" s="198"/>
      <c r="DR303" s="198"/>
      <c r="DS303" s="198"/>
      <c r="DT303" s="198"/>
      <c r="DU303" s="198"/>
      <c r="DV303" s="198"/>
      <c r="DW303" s="198"/>
      <c r="DX303" s="198"/>
      <c r="DY303" s="198"/>
      <c r="DZ303" s="198"/>
      <c r="EA303" s="198"/>
      <c r="EB303" s="198"/>
      <c r="EC303" s="198"/>
      <c r="ED303" s="198"/>
    </row>
    <row r="304" spans="1:134" ht="20.25" customHeight="1" x14ac:dyDescent="0.2">
      <c r="A304" s="206"/>
      <c r="B304" s="231" t="s">
        <v>314</v>
      </c>
      <c r="C304" s="208" t="s">
        <v>700</v>
      </c>
      <c r="D304" s="209">
        <v>300</v>
      </c>
      <c r="E304" s="210">
        <v>0</v>
      </c>
      <c r="F304" s="211">
        <f>D304</f>
        <v>300</v>
      </c>
      <c r="G304" s="147"/>
      <c r="H304" s="160" t="s">
        <v>698</v>
      </c>
      <c r="I304" s="87"/>
      <c r="J304" s="87"/>
      <c r="K304" s="87"/>
      <c r="L304" s="198"/>
      <c r="M304" s="198"/>
      <c r="N304" s="198"/>
      <c r="O304" s="198"/>
      <c r="P304" s="198"/>
      <c r="Q304" s="198"/>
      <c r="R304" s="198"/>
      <c r="S304" s="198"/>
      <c r="T304" s="198"/>
      <c r="U304" s="198"/>
      <c r="V304" s="198"/>
      <c r="W304" s="198"/>
      <c r="X304" s="198"/>
      <c r="Y304" s="198"/>
      <c r="Z304" s="198"/>
      <c r="AA304" s="198"/>
      <c r="AB304" s="198"/>
      <c r="AC304" s="198"/>
      <c r="AD304" s="198"/>
      <c r="AE304" s="198"/>
      <c r="AF304" s="198"/>
      <c r="AG304" s="198"/>
      <c r="AH304" s="198"/>
      <c r="AI304" s="198"/>
      <c r="AJ304" s="198"/>
      <c r="AK304" s="198"/>
      <c r="AL304" s="198"/>
      <c r="AM304" s="198"/>
      <c r="AN304" s="198"/>
      <c r="AO304" s="198"/>
      <c r="AP304" s="198"/>
      <c r="AQ304" s="198"/>
      <c r="AR304" s="198"/>
      <c r="AS304" s="198"/>
      <c r="AT304" s="198"/>
      <c r="AU304" s="198"/>
      <c r="AV304" s="198"/>
      <c r="AW304" s="198"/>
      <c r="AX304" s="198"/>
      <c r="AY304" s="198"/>
      <c r="AZ304" s="198"/>
      <c r="BA304" s="198"/>
      <c r="BB304" s="198"/>
      <c r="BC304" s="198"/>
      <c r="BD304" s="198"/>
      <c r="BE304" s="198"/>
      <c r="BF304" s="198"/>
      <c r="BG304" s="198"/>
      <c r="BH304" s="198"/>
      <c r="BI304" s="198"/>
      <c r="BJ304" s="198"/>
      <c r="BK304" s="198"/>
      <c r="BL304" s="198"/>
      <c r="BM304" s="198"/>
      <c r="BN304" s="198"/>
      <c r="BO304" s="198"/>
      <c r="BP304" s="198"/>
      <c r="BQ304" s="198"/>
      <c r="BR304" s="198"/>
      <c r="BS304" s="198"/>
      <c r="BT304" s="198"/>
      <c r="BU304" s="198"/>
      <c r="BV304" s="198"/>
      <c r="BW304" s="198"/>
      <c r="BX304" s="198"/>
      <c r="BY304" s="198"/>
      <c r="BZ304" s="198"/>
      <c r="CA304" s="198"/>
      <c r="CB304" s="198"/>
      <c r="CC304" s="198"/>
      <c r="CD304" s="198"/>
      <c r="CE304" s="198"/>
      <c r="CF304" s="198"/>
      <c r="CG304" s="198"/>
      <c r="CH304" s="198"/>
      <c r="CI304" s="198"/>
      <c r="CJ304" s="198"/>
      <c r="CK304" s="198"/>
      <c r="CL304" s="198"/>
      <c r="CM304" s="198"/>
      <c r="CN304" s="198"/>
      <c r="CO304" s="198"/>
      <c r="CP304" s="198"/>
      <c r="CQ304" s="198"/>
      <c r="CR304" s="198"/>
      <c r="CS304" s="198"/>
      <c r="CT304" s="198"/>
      <c r="CU304" s="198"/>
      <c r="CV304" s="198"/>
      <c r="CW304" s="198"/>
      <c r="CX304" s="198"/>
      <c r="CY304" s="198"/>
      <c r="CZ304" s="198"/>
      <c r="DA304" s="198"/>
      <c r="DB304" s="198"/>
      <c r="DC304" s="198"/>
      <c r="DD304" s="198"/>
      <c r="DE304" s="198"/>
      <c r="DF304" s="198"/>
      <c r="DG304" s="198"/>
      <c r="DH304" s="198"/>
      <c r="DI304" s="198"/>
      <c r="DJ304" s="198"/>
      <c r="DK304" s="198"/>
      <c r="DL304" s="198"/>
      <c r="DM304" s="198"/>
      <c r="DN304" s="198"/>
      <c r="DO304" s="198"/>
      <c r="DP304" s="198"/>
      <c r="DQ304" s="198"/>
      <c r="DR304" s="198"/>
      <c r="DS304" s="198"/>
      <c r="DT304" s="198"/>
      <c r="DU304" s="198"/>
      <c r="DV304" s="198"/>
      <c r="DW304" s="198"/>
      <c r="DX304" s="198"/>
      <c r="DY304" s="198"/>
      <c r="DZ304" s="198"/>
      <c r="EA304" s="198"/>
      <c r="EB304" s="198"/>
      <c r="EC304" s="198"/>
      <c r="ED304" s="198"/>
    </row>
    <row r="305" spans="1:134" ht="20.25" customHeight="1" x14ac:dyDescent="0.2">
      <c r="A305" s="92">
        <v>270</v>
      </c>
      <c r="B305" s="89" t="s">
        <v>1373</v>
      </c>
      <c r="C305" s="91" t="s">
        <v>712</v>
      </c>
      <c r="D305" s="270">
        <v>200</v>
      </c>
      <c r="E305" s="109">
        <v>0</v>
      </c>
      <c r="F305" s="109">
        <f>D305</f>
        <v>200</v>
      </c>
      <c r="G305" s="89" t="s">
        <v>1122</v>
      </c>
      <c r="H305" s="161" t="s">
        <v>707</v>
      </c>
      <c r="I305" s="87">
        <v>150</v>
      </c>
      <c r="J305" s="87">
        <v>0</v>
      </c>
      <c r="K305" s="87">
        <f>I305+J305</f>
        <v>150</v>
      </c>
      <c r="L305" s="198"/>
      <c r="M305" s="198"/>
      <c r="N305" s="198"/>
      <c r="O305" s="198"/>
      <c r="P305" s="198"/>
      <c r="Q305" s="198"/>
      <c r="R305" s="198"/>
      <c r="S305" s="198"/>
      <c r="T305" s="198"/>
      <c r="U305" s="198"/>
      <c r="V305" s="198"/>
      <c r="W305" s="198"/>
      <c r="X305" s="198"/>
      <c r="Y305" s="198"/>
      <c r="Z305" s="198"/>
      <c r="AA305" s="198"/>
      <c r="AB305" s="198"/>
      <c r="AC305" s="198"/>
      <c r="AD305" s="198"/>
      <c r="AE305" s="198"/>
      <c r="AF305" s="198"/>
      <c r="AG305" s="198"/>
      <c r="AH305" s="198"/>
      <c r="AI305" s="198"/>
      <c r="AJ305" s="198"/>
      <c r="AK305" s="198"/>
      <c r="AL305" s="198"/>
      <c r="AM305" s="198"/>
      <c r="AN305" s="198"/>
      <c r="AO305" s="198"/>
      <c r="AP305" s="198"/>
      <c r="AQ305" s="198"/>
      <c r="AR305" s="198"/>
      <c r="AS305" s="198"/>
      <c r="AT305" s="198"/>
      <c r="AU305" s="198"/>
      <c r="AV305" s="198"/>
      <c r="AW305" s="198"/>
      <c r="AX305" s="198"/>
      <c r="AY305" s="198"/>
      <c r="AZ305" s="198"/>
      <c r="BA305" s="198"/>
      <c r="BB305" s="198"/>
      <c r="BC305" s="198"/>
      <c r="BD305" s="198"/>
      <c r="BE305" s="198"/>
      <c r="BF305" s="198"/>
      <c r="BG305" s="198"/>
      <c r="BH305" s="198"/>
      <c r="BI305" s="198"/>
      <c r="BJ305" s="198"/>
      <c r="BK305" s="198"/>
      <c r="BL305" s="198"/>
      <c r="BM305" s="198"/>
      <c r="BN305" s="198"/>
      <c r="BO305" s="198"/>
      <c r="BP305" s="198"/>
      <c r="BQ305" s="198"/>
      <c r="BR305" s="198"/>
      <c r="BS305" s="198"/>
      <c r="BT305" s="198"/>
      <c r="BU305" s="198"/>
      <c r="BV305" s="198"/>
      <c r="BW305" s="198"/>
      <c r="BX305" s="198"/>
      <c r="BY305" s="198"/>
      <c r="BZ305" s="198"/>
      <c r="CA305" s="198"/>
      <c r="CB305" s="198"/>
      <c r="CC305" s="198"/>
      <c r="CD305" s="198"/>
      <c r="CE305" s="198"/>
      <c r="CF305" s="198"/>
      <c r="CG305" s="198"/>
      <c r="CH305" s="198"/>
      <c r="CI305" s="198"/>
      <c r="CJ305" s="198"/>
      <c r="CK305" s="198"/>
      <c r="CL305" s="198"/>
      <c r="CM305" s="198"/>
      <c r="CN305" s="198"/>
      <c r="CO305" s="198"/>
      <c r="CP305" s="198"/>
      <c r="CQ305" s="198"/>
      <c r="CR305" s="198"/>
      <c r="CS305" s="198"/>
      <c r="CT305" s="198"/>
      <c r="CU305" s="198"/>
      <c r="CV305" s="198"/>
      <c r="CW305" s="198"/>
      <c r="CX305" s="198"/>
      <c r="CY305" s="198"/>
      <c r="CZ305" s="198"/>
      <c r="DA305" s="198"/>
      <c r="DB305" s="198"/>
      <c r="DC305" s="198"/>
      <c r="DD305" s="198"/>
      <c r="DE305" s="198"/>
      <c r="DF305" s="198"/>
      <c r="DG305" s="198"/>
      <c r="DH305" s="198"/>
      <c r="DI305" s="198"/>
      <c r="DJ305" s="198"/>
      <c r="DK305" s="198"/>
      <c r="DL305" s="198"/>
      <c r="DM305" s="198"/>
      <c r="DN305" s="198"/>
      <c r="DO305" s="198"/>
      <c r="DP305" s="198"/>
      <c r="DQ305" s="198"/>
      <c r="DR305" s="198"/>
      <c r="DS305" s="198"/>
      <c r="DT305" s="198"/>
      <c r="DU305" s="198"/>
      <c r="DV305" s="198"/>
      <c r="DW305" s="198"/>
      <c r="DX305" s="198"/>
      <c r="DY305" s="198"/>
      <c r="DZ305" s="198"/>
      <c r="EA305" s="198"/>
      <c r="EB305" s="198"/>
      <c r="EC305" s="198"/>
      <c r="ED305" s="198"/>
    </row>
    <row r="306" spans="1:134" ht="20.25" customHeight="1" x14ac:dyDescent="0.2">
      <c r="A306" s="92">
        <f>A305+1</f>
        <v>271</v>
      </c>
      <c r="B306" s="90" t="s">
        <v>1381</v>
      </c>
      <c r="C306" s="91" t="s">
        <v>713</v>
      </c>
      <c r="D306" s="270">
        <v>150</v>
      </c>
      <c r="E306" s="109">
        <v>0</v>
      </c>
      <c r="F306" s="109">
        <f>D306</f>
        <v>150</v>
      </c>
      <c r="G306" s="89" t="s">
        <v>1123</v>
      </c>
      <c r="H306" s="161" t="s">
        <v>708</v>
      </c>
      <c r="I306" s="87">
        <v>200</v>
      </c>
      <c r="J306" s="87">
        <v>0</v>
      </c>
      <c r="K306" s="87">
        <f>I306+J306</f>
        <v>200</v>
      </c>
      <c r="L306" s="198"/>
      <c r="M306" s="198"/>
      <c r="N306" s="198"/>
      <c r="O306" s="198"/>
      <c r="P306" s="198"/>
      <c r="Q306" s="198"/>
      <c r="R306" s="198"/>
      <c r="S306" s="198"/>
      <c r="T306" s="198"/>
      <c r="U306" s="198"/>
      <c r="V306" s="198"/>
      <c r="W306" s="198"/>
      <c r="X306" s="198"/>
      <c r="Y306" s="198"/>
      <c r="Z306" s="198"/>
      <c r="AA306" s="198"/>
      <c r="AB306" s="198"/>
      <c r="AC306" s="198"/>
      <c r="AD306" s="198"/>
      <c r="AE306" s="198"/>
      <c r="AF306" s="198"/>
      <c r="AG306" s="198"/>
      <c r="AH306" s="198"/>
      <c r="AI306" s="198"/>
      <c r="AJ306" s="198"/>
      <c r="AK306" s="198"/>
      <c r="AL306" s="198"/>
      <c r="AM306" s="198"/>
      <c r="AN306" s="198"/>
      <c r="AO306" s="198"/>
      <c r="AP306" s="198"/>
      <c r="AQ306" s="198"/>
      <c r="AR306" s="198"/>
      <c r="AS306" s="198"/>
      <c r="AT306" s="198"/>
      <c r="AU306" s="198"/>
      <c r="AV306" s="198"/>
      <c r="AW306" s="198"/>
      <c r="AX306" s="198"/>
      <c r="AY306" s="198"/>
      <c r="AZ306" s="198"/>
      <c r="BA306" s="198"/>
      <c r="BB306" s="198"/>
      <c r="BC306" s="198"/>
      <c r="BD306" s="198"/>
      <c r="BE306" s="198"/>
      <c r="BF306" s="198"/>
      <c r="BG306" s="198"/>
      <c r="BH306" s="198"/>
      <c r="BI306" s="198"/>
      <c r="BJ306" s="198"/>
      <c r="BK306" s="198"/>
      <c r="BL306" s="198"/>
      <c r="BM306" s="198"/>
      <c r="BN306" s="198"/>
      <c r="BO306" s="198"/>
      <c r="BP306" s="198"/>
      <c r="BQ306" s="198"/>
      <c r="BR306" s="198"/>
      <c r="BS306" s="198"/>
      <c r="BT306" s="198"/>
      <c r="BU306" s="198"/>
      <c r="BV306" s="198"/>
      <c r="BW306" s="198"/>
      <c r="BX306" s="198"/>
      <c r="BY306" s="198"/>
      <c r="BZ306" s="198"/>
      <c r="CA306" s="198"/>
      <c r="CB306" s="198"/>
      <c r="CC306" s="198"/>
      <c r="CD306" s="198"/>
      <c r="CE306" s="198"/>
      <c r="CF306" s="198"/>
      <c r="CG306" s="198"/>
      <c r="CH306" s="198"/>
      <c r="CI306" s="198"/>
      <c r="CJ306" s="198"/>
      <c r="CK306" s="198"/>
      <c r="CL306" s="198"/>
      <c r="CM306" s="198"/>
      <c r="CN306" s="198"/>
      <c r="CO306" s="198"/>
      <c r="CP306" s="198"/>
      <c r="CQ306" s="198"/>
      <c r="CR306" s="198"/>
      <c r="CS306" s="198"/>
      <c r="CT306" s="198"/>
      <c r="CU306" s="198"/>
      <c r="CV306" s="198"/>
      <c r="CW306" s="198"/>
      <c r="CX306" s="198"/>
      <c r="CY306" s="198"/>
      <c r="CZ306" s="198"/>
      <c r="DA306" s="198"/>
      <c r="DB306" s="198"/>
      <c r="DC306" s="198"/>
      <c r="DD306" s="198"/>
      <c r="DE306" s="198"/>
      <c r="DF306" s="198"/>
      <c r="DG306" s="198"/>
      <c r="DH306" s="198"/>
      <c r="DI306" s="198"/>
      <c r="DJ306" s="198"/>
      <c r="DK306" s="198"/>
      <c r="DL306" s="198"/>
      <c r="DM306" s="198"/>
      <c r="DN306" s="198"/>
      <c r="DO306" s="198"/>
      <c r="DP306" s="198"/>
      <c r="DQ306" s="198"/>
      <c r="DR306" s="198"/>
      <c r="DS306" s="198"/>
      <c r="DT306" s="198"/>
      <c r="DU306" s="198"/>
      <c r="DV306" s="198"/>
      <c r="DW306" s="198"/>
      <c r="DX306" s="198"/>
      <c r="DY306" s="198"/>
      <c r="DZ306" s="198"/>
      <c r="EA306" s="198"/>
      <c r="EB306" s="198"/>
      <c r="EC306" s="198"/>
      <c r="ED306" s="198"/>
    </row>
    <row r="307" spans="1:134" s="22" customFormat="1" ht="17.25" customHeight="1" x14ac:dyDescent="0.2">
      <c r="A307" s="92">
        <v>272</v>
      </c>
      <c r="B307" s="89" t="s">
        <v>1585</v>
      </c>
      <c r="C307" s="91" t="s">
        <v>1779</v>
      </c>
      <c r="D307" s="270">
        <v>250</v>
      </c>
      <c r="E307" s="109">
        <v>0</v>
      </c>
      <c r="F307" s="109">
        <f>D307</f>
        <v>250</v>
      </c>
      <c r="G307" s="144" t="s">
        <v>260</v>
      </c>
      <c r="H307" s="161" t="s">
        <v>718</v>
      </c>
      <c r="I307" s="87">
        <v>300</v>
      </c>
      <c r="J307" s="87">
        <v>0</v>
      </c>
      <c r="K307" s="87">
        <f>I307+J307</f>
        <v>300</v>
      </c>
      <c r="L307" s="198"/>
      <c r="M307" s="198"/>
      <c r="N307" s="198"/>
      <c r="O307" s="198"/>
      <c r="P307" s="198"/>
      <c r="Q307" s="198"/>
      <c r="R307" s="198"/>
      <c r="S307" s="198"/>
      <c r="T307" s="198"/>
      <c r="U307" s="198"/>
      <c r="V307" s="198"/>
      <c r="W307" s="198"/>
      <c r="X307" s="198"/>
      <c r="Y307" s="198"/>
      <c r="Z307" s="198"/>
      <c r="AA307" s="198"/>
      <c r="AB307" s="198"/>
      <c r="AC307" s="198"/>
      <c r="AD307" s="198"/>
      <c r="AE307" s="198"/>
      <c r="AF307" s="198"/>
      <c r="AG307" s="198"/>
      <c r="AH307" s="198"/>
      <c r="AI307" s="198"/>
      <c r="AJ307" s="198"/>
      <c r="AK307" s="198"/>
      <c r="AL307" s="198"/>
      <c r="AM307" s="198"/>
      <c r="AN307" s="198"/>
      <c r="AO307" s="198"/>
      <c r="AP307" s="198"/>
      <c r="AQ307" s="198"/>
      <c r="AR307" s="198"/>
      <c r="AS307" s="198"/>
      <c r="AT307" s="198"/>
      <c r="AU307" s="198"/>
      <c r="AV307" s="198"/>
      <c r="AW307" s="198"/>
      <c r="AX307" s="198"/>
      <c r="AY307" s="198"/>
      <c r="AZ307" s="198"/>
      <c r="BA307" s="198"/>
      <c r="BB307" s="198"/>
      <c r="BC307" s="198"/>
      <c r="BD307" s="198"/>
      <c r="BE307" s="198"/>
      <c r="BF307" s="198"/>
      <c r="BG307" s="198"/>
      <c r="BH307" s="198"/>
      <c r="BI307" s="198"/>
      <c r="BJ307" s="198"/>
      <c r="BK307" s="198"/>
      <c r="BL307" s="198"/>
      <c r="BM307" s="198"/>
      <c r="BN307" s="198"/>
      <c r="BO307" s="198"/>
      <c r="BP307" s="198"/>
      <c r="BQ307" s="198"/>
      <c r="BR307" s="198"/>
      <c r="BS307" s="198"/>
      <c r="BT307" s="198"/>
      <c r="BU307" s="198"/>
      <c r="BV307" s="198"/>
      <c r="BW307" s="198"/>
      <c r="BX307" s="198"/>
      <c r="BY307" s="198"/>
      <c r="BZ307" s="198"/>
      <c r="CA307" s="198"/>
      <c r="CB307" s="198"/>
      <c r="CC307" s="198"/>
      <c r="CD307" s="198"/>
      <c r="CE307" s="198"/>
      <c r="CF307" s="198"/>
      <c r="CG307" s="198"/>
      <c r="CH307" s="198"/>
      <c r="CI307" s="198"/>
      <c r="CJ307" s="198"/>
      <c r="CK307" s="198"/>
      <c r="CL307" s="198"/>
      <c r="CM307" s="198"/>
      <c r="CN307" s="198"/>
      <c r="CO307" s="198"/>
      <c r="CP307" s="198"/>
      <c r="CQ307" s="198"/>
      <c r="CR307" s="198"/>
      <c r="CS307" s="198"/>
      <c r="CT307" s="198"/>
      <c r="CU307" s="198"/>
      <c r="CV307" s="198"/>
      <c r="CW307" s="198"/>
      <c r="CX307" s="198"/>
      <c r="CY307" s="198"/>
      <c r="CZ307" s="198"/>
      <c r="DA307" s="198"/>
      <c r="DB307" s="198"/>
      <c r="DC307" s="198"/>
      <c r="DD307" s="198"/>
      <c r="DE307" s="198"/>
      <c r="DF307" s="198"/>
      <c r="DG307" s="198"/>
      <c r="DH307" s="198"/>
      <c r="DI307" s="198"/>
      <c r="DJ307" s="198"/>
      <c r="DK307" s="198"/>
      <c r="DL307" s="198"/>
      <c r="DM307" s="198"/>
      <c r="DN307" s="198"/>
      <c r="DO307" s="198"/>
      <c r="DP307" s="198"/>
      <c r="DQ307" s="198"/>
      <c r="DR307" s="198"/>
      <c r="DS307" s="198"/>
      <c r="DT307" s="198"/>
      <c r="DU307" s="198"/>
      <c r="DV307" s="198"/>
      <c r="DW307" s="198"/>
      <c r="DX307" s="198"/>
      <c r="DY307" s="198"/>
      <c r="DZ307" s="198"/>
      <c r="EA307" s="198"/>
      <c r="EB307" s="198"/>
      <c r="EC307" s="198"/>
      <c r="ED307" s="198"/>
    </row>
    <row r="308" spans="1:134" s="22" customFormat="1" ht="17.25" customHeight="1" x14ac:dyDescent="0.2">
      <c r="A308" s="92">
        <v>273</v>
      </c>
      <c r="B308" s="89"/>
      <c r="C308" s="91"/>
      <c r="D308" s="108"/>
      <c r="E308" s="109"/>
      <c r="F308" s="109"/>
      <c r="G308" s="264" t="s">
        <v>1798</v>
      </c>
      <c r="H308" s="91" t="s">
        <v>1799</v>
      </c>
      <c r="I308" s="87">
        <v>400</v>
      </c>
      <c r="J308" s="87">
        <v>0</v>
      </c>
      <c r="K308" s="87">
        <f>I308+J308</f>
        <v>400</v>
      </c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198"/>
      <c r="X308" s="198"/>
      <c r="Y308" s="198"/>
      <c r="Z308" s="198"/>
      <c r="AA308" s="198"/>
      <c r="AB308" s="198"/>
      <c r="AC308" s="198"/>
      <c r="AD308" s="198"/>
      <c r="AE308" s="198"/>
      <c r="AF308" s="198"/>
      <c r="AG308" s="198"/>
      <c r="AH308" s="198"/>
      <c r="AI308" s="198"/>
      <c r="AJ308" s="198"/>
      <c r="AK308" s="198"/>
      <c r="AL308" s="198"/>
      <c r="AM308" s="198"/>
      <c r="AN308" s="198"/>
      <c r="AO308" s="198"/>
      <c r="AP308" s="198"/>
      <c r="AQ308" s="198"/>
      <c r="AR308" s="198"/>
      <c r="AS308" s="198"/>
      <c r="AT308" s="198"/>
      <c r="AU308" s="198"/>
      <c r="AV308" s="198"/>
      <c r="AW308" s="198"/>
      <c r="AX308" s="198"/>
      <c r="AY308" s="198"/>
      <c r="AZ308" s="198"/>
      <c r="BA308" s="198"/>
      <c r="BB308" s="198"/>
      <c r="BC308" s="198"/>
      <c r="BD308" s="198"/>
      <c r="BE308" s="198"/>
      <c r="BF308" s="198"/>
      <c r="BG308" s="198"/>
      <c r="BH308" s="198"/>
      <c r="BI308" s="198"/>
      <c r="BJ308" s="198"/>
      <c r="BK308" s="198"/>
      <c r="BL308" s="198"/>
      <c r="BM308" s="198"/>
      <c r="BN308" s="198"/>
      <c r="BO308" s="198"/>
      <c r="BP308" s="198"/>
      <c r="BQ308" s="198"/>
      <c r="BR308" s="198"/>
      <c r="BS308" s="198"/>
      <c r="BT308" s="198"/>
      <c r="BU308" s="198"/>
      <c r="BV308" s="198"/>
      <c r="BW308" s="198"/>
      <c r="BX308" s="198"/>
      <c r="BY308" s="198"/>
      <c r="BZ308" s="198"/>
      <c r="CA308" s="198"/>
      <c r="CB308" s="198"/>
      <c r="CC308" s="198"/>
      <c r="CD308" s="198"/>
      <c r="CE308" s="198"/>
      <c r="CF308" s="198"/>
      <c r="CG308" s="198"/>
      <c r="CH308" s="198"/>
      <c r="CI308" s="198"/>
      <c r="CJ308" s="198"/>
      <c r="CK308" s="198"/>
      <c r="CL308" s="198"/>
      <c r="CM308" s="198"/>
      <c r="CN308" s="198"/>
      <c r="CO308" s="198"/>
      <c r="CP308" s="198"/>
      <c r="CQ308" s="198"/>
      <c r="CR308" s="198"/>
      <c r="CS308" s="198"/>
      <c r="CT308" s="198"/>
      <c r="CU308" s="198"/>
      <c r="CV308" s="198"/>
      <c r="CW308" s="198"/>
      <c r="CX308" s="198"/>
      <c r="CY308" s="198"/>
      <c r="CZ308" s="198"/>
      <c r="DA308" s="198"/>
      <c r="DB308" s="198"/>
      <c r="DC308" s="198"/>
      <c r="DD308" s="198"/>
      <c r="DE308" s="198"/>
      <c r="DF308" s="198"/>
      <c r="DG308" s="198"/>
      <c r="DH308" s="198"/>
      <c r="DI308" s="198"/>
      <c r="DJ308" s="198"/>
      <c r="DK308" s="198"/>
      <c r="DL308" s="198"/>
      <c r="DM308" s="198"/>
      <c r="DN308" s="198"/>
      <c r="DO308" s="198"/>
      <c r="DP308" s="198"/>
      <c r="DQ308" s="198"/>
      <c r="DR308" s="198"/>
      <c r="DS308" s="198"/>
      <c r="DT308" s="198"/>
      <c r="DU308" s="198"/>
      <c r="DV308" s="198"/>
      <c r="DW308" s="198"/>
      <c r="DX308" s="198"/>
      <c r="DY308" s="198"/>
      <c r="DZ308" s="198"/>
      <c r="EA308" s="198"/>
      <c r="EB308" s="198"/>
      <c r="EC308" s="198"/>
      <c r="ED308" s="198"/>
    </row>
    <row r="309" spans="1:134" s="22" customFormat="1" ht="17.25" customHeight="1" x14ac:dyDescent="0.2">
      <c r="A309" s="92">
        <v>274</v>
      </c>
      <c r="B309" s="89"/>
      <c r="C309" s="91"/>
      <c r="D309" s="108"/>
      <c r="E309" s="109"/>
      <c r="F309" s="109"/>
      <c r="G309" s="264" t="s">
        <v>1800</v>
      </c>
      <c r="H309" s="247" t="s">
        <v>1801</v>
      </c>
      <c r="I309" s="87">
        <v>350</v>
      </c>
      <c r="J309" s="87">
        <v>0</v>
      </c>
      <c r="K309" s="87">
        <f>I309+J309</f>
        <v>350</v>
      </c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  <c r="V309" s="198"/>
      <c r="W309" s="198"/>
      <c r="X309" s="198"/>
      <c r="Y309" s="198"/>
      <c r="Z309" s="198"/>
      <c r="AA309" s="198"/>
      <c r="AB309" s="198"/>
      <c r="AC309" s="198"/>
      <c r="AD309" s="198"/>
      <c r="AE309" s="198"/>
      <c r="AF309" s="198"/>
      <c r="AG309" s="198"/>
      <c r="AH309" s="198"/>
      <c r="AI309" s="198"/>
      <c r="AJ309" s="198"/>
      <c r="AK309" s="198"/>
      <c r="AL309" s="198"/>
      <c r="AM309" s="198"/>
      <c r="AN309" s="198"/>
      <c r="AO309" s="198"/>
      <c r="AP309" s="198"/>
      <c r="AQ309" s="198"/>
      <c r="AR309" s="198"/>
      <c r="AS309" s="198"/>
      <c r="AT309" s="198"/>
      <c r="AU309" s="198"/>
      <c r="AV309" s="198"/>
      <c r="AW309" s="198"/>
      <c r="AX309" s="198"/>
      <c r="AY309" s="198"/>
      <c r="AZ309" s="198"/>
      <c r="BA309" s="198"/>
      <c r="BB309" s="198"/>
      <c r="BC309" s="198"/>
      <c r="BD309" s="198"/>
      <c r="BE309" s="198"/>
      <c r="BF309" s="198"/>
      <c r="BG309" s="198"/>
      <c r="BH309" s="198"/>
      <c r="BI309" s="198"/>
      <c r="BJ309" s="198"/>
      <c r="BK309" s="198"/>
      <c r="BL309" s="198"/>
      <c r="BM309" s="198"/>
      <c r="BN309" s="198"/>
      <c r="BO309" s="198"/>
      <c r="BP309" s="198"/>
      <c r="BQ309" s="198"/>
      <c r="BR309" s="198"/>
      <c r="BS309" s="198"/>
      <c r="BT309" s="198"/>
      <c r="BU309" s="198"/>
      <c r="BV309" s="198"/>
      <c r="BW309" s="198"/>
      <c r="BX309" s="198"/>
      <c r="BY309" s="198"/>
      <c r="BZ309" s="198"/>
      <c r="CA309" s="198"/>
      <c r="CB309" s="198"/>
      <c r="CC309" s="198"/>
      <c r="CD309" s="198"/>
      <c r="CE309" s="198"/>
      <c r="CF309" s="198"/>
      <c r="CG309" s="198"/>
      <c r="CH309" s="198"/>
      <c r="CI309" s="198"/>
      <c r="CJ309" s="198"/>
      <c r="CK309" s="198"/>
      <c r="CL309" s="198"/>
      <c r="CM309" s="198"/>
      <c r="CN309" s="198"/>
      <c r="CO309" s="198"/>
      <c r="CP309" s="198"/>
      <c r="CQ309" s="198"/>
      <c r="CR309" s="198"/>
      <c r="CS309" s="198"/>
      <c r="CT309" s="198"/>
      <c r="CU309" s="198"/>
      <c r="CV309" s="198"/>
      <c r="CW309" s="198"/>
      <c r="CX309" s="198"/>
      <c r="CY309" s="198"/>
      <c r="CZ309" s="198"/>
      <c r="DA309" s="198"/>
      <c r="DB309" s="198"/>
      <c r="DC309" s="198"/>
      <c r="DD309" s="198"/>
      <c r="DE309" s="198"/>
      <c r="DF309" s="198"/>
      <c r="DG309" s="198"/>
      <c r="DH309" s="198"/>
      <c r="DI309" s="198"/>
      <c r="DJ309" s="198"/>
      <c r="DK309" s="198"/>
      <c r="DL309" s="198"/>
      <c r="DM309" s="198"/>
      <c r="DN309" s="198"/>
      <c r="DO309" s="198"/>
      <c r="DP309" s="198"/>
      <c r="DQ309" s="198"/>
      <c r="DR309" s="198"/>
      <c r="DS309" s="198"/>
      <c r="DT309" s="198"/>
      <c r="DU309" s="198"/>
      <c r="DV309" s="198"/>
      <c r="DW309" s="198"/>
      <c r="DX309" s="198"/>
      <c r="DY309" s="198"/>
      <c r="DZ309" s="198"/>
      <c r="EA309" s="198"/>
      <c r="EB309" s="198"/>
      <c r="EC309" s="198"/>
      <c r="ED309" s="198"/>
    </row>
    <row r="310" spans="1:134" s="22" customFormat="1" ht="17.25" customHeight="1" x14ac:dyDescent="0.2">
      <c r="A310" s="92">
        <v>275</v>
      </c>
      <c r="B310" s="89"/>
      <c r="C310" s="91"/>
      <c r="D310" s="108"/>
      <c r="E310" s="109"/>
      <c r="F310" s="109"/>
      <c r="G310" s="264" t="s">
        <v>1802</v>
      </c>
      <c r="H310" s="91" t="s">
        <v>1803</v>
      </c>
      <c r="I310" s="87">
        <v>350</v>
      </c>
      <c r="J310" s="87">
        <v>0</v>
      </c>
      <c r="K310" s="87">
        <f>J310+I310</f>
        <v>350</v>
      </c>
      <c r="L310" s="198"/>
      <c r="M310" s="198"/>
      <c r="N310" s="198"/>
      <c r="O310" s="198"/>
      <c r="P310" s="198"/>
      <c r="Q310" s="198"/>
      <c r="R310" s="198"/>
      <c r="S310" s="198"/>
      <c r="T310" s="198"/>
      <c r="U310" s="198"/>
      <c r="V310" s="198"/>
      <c r="W310" s="198"/>
      <c r="X310" s="198"/>
      <c r="Y310" s="198"/>
      <c r="Z310" s="198"/>
      <c r="AA310" s="198"/>
      <c r="AB310" s="198"/>
      <c r="AC310" s="198"/>
      <c r="AD310" s="198"/>
      <c r="AE310" s="198"/>
      <c r="AF310" s="198"/>
      <c r="AG310" s="198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98"/>
      <c r="AV310" s="198"/>
      <c r="AW310" s="198"/>
      <c r="AX310" s="198"/>
      <c r="AY310" s="198"/>
      <c r="AZ310" s="198"/>
      <c r="BA310" s="198"/>
      <c r="BB310" s="198"/>
      <c r="BC310" s="198"/>
      <c r="BD310" s="198"/>
      <c r="BE310" s="198"/>
      <c r="BF310" s="198"/>
      <c r="BG310" s="198"/>
      <c r="BH310" s="198"/>
      <c r="BI310" s="198"/>
      <c r="BJ310" s="198"/>
      <c r="BK310" s="198"/>
      <c r="BL310" s="198"/>
      <c r="BM310" s="198"/>
      <c r="BN310" s="198"/>
      <c r="BO310" s="198"/>
      <c r="BP310" s="198"/>
      <c r="BQ310" s="198"/>
      <c r="BR310" s="198"/>
      <c r="BS310" s="198"/>
      <c r="BT310" s="198"/>
      <c r="BU310" s="198"/>
      <c r="BV310" s="198"/>
      <c r="BW310" s="198"/>
      <c r="BX310" s="198"/>
      <c r="BY310" s="198"/>
      <c r="BZ310" s="198"/>
      <c r="CA310" s="198"/>
      <c r="CB310" s="198"/>
      <c r="CC310" s="198"/>
      <c r="CD310" s="198"/>
      <c r="CE310" s="198"/>
      <c r="CF310" s="198"/>
      <c r="CG310" s="198"/>
      <c r="CH310" s="198"/>
      <c r="CI310" s="198"/>
      <c r="CJ310" s="198"/>
      <c r="CK310" s="198"/>
      <c r="CL310" s="198"/>
      <c r="CM310" s="198"/>
      <c r="CN310" s="198"/>
      <c r="CO310" s="198"/>
      <c r="CP310" s="198"/>
      <c r="CQ310" s="198"/>
      <c r="CR310" s="198"/>
      <c r="CS310" s="198"/>
      <c r="CT310" s="198"/>
      <c r="CU310" s="198"/>
      <c r="CV310" s="198"/>
      <c r="CW310" s="198"/>
      <c r="CX310" s="198"/>
      <c r="CY310" s="198"/>
      <c r="CZ310" s="198"/>
      <c r="DA310" s="198"/>
      <c r="DB310" s="198"/>
      <c r="DC310" s="198"/>
      <c r="DD310" s="198"/>
      <c r="DE310" s="198"/>
      <c r="DF310" s="198"/>
      <c r="DG310" s="198"/>
      <c r="DH310" s="198"/>
      <c r="DI310" s="198"/>
      <c r="DJ310" s="198"/>
      <c r="DK310" s="198"/>
      <c r="DL310" s="198"/>
      <c r="DM310" s="198"/>
      <c r="DN310" s="198"/>
      <c r="DO310" s="198"/>
      <c r="DP310" s="198"/>
      <c r="DQ310" s="198"/>
      <c r="DR310" s="198"/>
      <c r="DS310" s="198"/>
      <c r="DT310" s="198"/>
      <c r="DU310" s="198"/>
      <c r="DV310" s="198"/>
      <c r="DW310" s="198"/>
      <c r="DX310" s="198"/>
      <c r="DY310" s="198"/>
      <c r="DZ310" s="198"/>
      <c r="EA310" s="198"/>
      <c r="EB310" s="198"/>
      <c r="EC310" s="198"/>
      <c r="ED310" s="198"/>
    </row>
    <row r="311" spans="1:134" s="22" customFormat="1" ht="17.25" customHeight="1" x14ac:dyDescent="0.2">
      <c r="A311" s="92">
        <v>276</v>
      </c>
      <c r="B311" s="89"/>
      <c r="C311" s="91"/>
      <c r="D311" s="108"/>
      <c r="E311" s="109"/>
      <c r="F311" s="109"/>
      <c r="G311" s="264" t="s">
        <v>1804</v>
      </c>
      <c r="H311" s="91" t="s">
        <v>1805</v>
      </c>
      <c r="I311" s="87">
        <v>300</v>
      </c>
      <c r="J311" s="87">
        <v>0</v>
      </c>
      <c r="K311" s="87">
        <f>J311+I311</f>
        <v>300</v>
      </c>
      <c r="L311" s="198"/>
      <c r="M311" s="198"/>
      <c r="N311" s="198"/>
      <c r="O311" s="198"/>
      <c r="P311" s="198"/>
      <c r="Q311" s="198"/>
      <c r="R311" s="198"/>
      <c r="S311" s="198"/>
      <c r="T311" s="198"/>
      <c r="U311" s="198"/>
      <c r="V311" s="198"/>
      <c r="W311" s="198"/>
      <c r="X311" s="198"/>
      <c r="Y311" s="198"/>
      <c r="Z311" s="198"/>
      <c r="AA311" s="198"/>
      <c r="AB311" s="198"/>
      <c r="AC311" s="198"/>
      <c r="AD311" s="198"/>
      <c r="AE311" s="198"/>
      <c r="AF311" s="198"/>
      <c r="AG311" s="198"/>
      <c r="AH311" s="198"/>
      <c r="AI311" s="198"/>
      <c r="AJ311" s="198"/>
      <c r="AK311" s="198"/>
      <c r="AL311" s="198"/>
      <c r="AM311" s="198"/>
      <c r="AN311" s="198"/>
      <c r="AO311" s="198"/>
      <c r="AP311" s="198"/>
      <c r="AQ311" s="198"/>
      <c r="AR311" s="198"/>
      <c r="AS311" s="198"/>
      <c r="AT311" s="198"/>
      <c r="AU311" s="198"/>
      <c r="AV311" s="198"/>
      <c r="AW311" s="198"/>
      <c r="AX311" s="198"/>
      <c r="AY311" s="198"/>
      <c r="AZ311" s="198"/>
      <c r="BA311" s="198"/>
      <c r="BB311" s="198"/>
      <c r="BC311" s="198"/>
      <c r="BD311" s="198"/>
      <c r="BE311" s="198"/>
      <c r="BF311" s="198"/>
      <c r="BG311" s="198"/>
      <c r="BH311" s="198"/>
      <c r="BI311" s="198"/>
      <c r="BJ311" s="198"/>
      <c r="BK311" s="198"/>
      <c r="BL311" s="198"/>
      <c r="BM311" s="198"/>
      <c r="BN311" s="198"/>
      <c r="BO311" s="198"/>
      <c r="BP311" s="198"/>
      <c r="BQ311" s="198"/>
      <c r="BR311" s="198"/>
      <c r="BS311" s="198"/>
      <c r="BT311" s="198"/>
      <c r="BU311" s="198"/>
      <c r="BV311" s="198"/>
      <c r="BW311" s="198"/>
      <c r="BX311" s="198"/>
      <c r="BY311" s="198"/>
      <c r="BZ311" s="198"/>
      <c r="CA311" s="198"/>
      <c r="CB311" s="198"/>
      <c r="CC311" s="198"/>
      <c r="CD311" s="198"/>
      <c r="CE311" s="198"/>
      <c r="CF311" s="198"/>
      <c r="CG311" s="198"/>
      <c r="CH311" s="198"/>
      <c r="CI311" s="198"/>
      <c r="CJ311" s="198"/>
      <c r="CK311" s="198"/>
      <c r="CL311" s="198"/>
      <c r="CM311" s="198"/>
      <c r="CN311" s="198"/>
      <c r="CO311" s="198"/>
      <c r="CP311" s="198"/>
      <c r="CQ311" s="198"/>
      <c r="CR311" s="198"/>
      <c r="CS311" s="198"/>
      <c r="CT311" s="198"/>
      <c r="CU311" s="198"/>
      <c r="CV311" s="198"/>
      <c r="CW311" s="198"/>
      <c r="CX311" s="198"/>
      <c r="CY311" s="198"/>
      <c r="CZ311" s="198"/>
      <c r="DA311" s="198"/>
      <c r="DB311" s="198"/>
      <c r="DC311" s="198"/>
      <c r="DD311" s="198"/>
      <c r="DE311" s="198"/>
      <c r="DF311" s="198"/>
      <c r="DG311" s="198"/>
      <c r="DH311" s="198"/>
      <c r="DI311" s="198"/>
      <c r="DJ311" s="198"/>
      <c r="DK311" s="198"/>
      <c r="DL311" s="198"/>
      <c r="DM311" s="198"/>
      <c r="DN311" s="198"/>
      <c r="DO311" s="198"/>
      <c r="DP311" s="198"/>
      <c r="DQ311" s="198"/>
      <c r="DR311" s="198"/>
      <c r="DS311" s="198"/>
      <c r="DT311" s="198"/>
      <c r="DU311" s="198"/>
      <c r="DV311" s="198"/>
      <c r="DW311" s="198"/>
      <c r="DX311" s="198"/>
      <c r="DY311" s="198"/>
      <c r="DZ311" s="198"/>
      <c r="EA311" s="198"/>
      <c r="EB311" s="198"/>
      <c r="EC311" s="198"/>
      <c r="ED311" s="198"/>
    </row>
    <row r="312" spans="1:134" s="22" customFormat="1" ht="17.25" customHeight="1" x14ac:dyDescent="0.2">
      <c r="A312" s="92">
        <v>277</v>
      </c>
      <c r="B312" s="89"/>
      <c r="C312" s="91"/>
      <c r="D312" s="108"/>
      <c r="E312" s="109"/>
      <c r="F312" s="109"/>
      <c r="G312" s="144" t="s">
        <v>1806</v>
      </c>
      <c r="H312" s="91" t="s">
        <v>553</v>
      </c>
      <c r="I312" s="87">
        <v>250</v>
      </c>
      <c r="J312" s="87">
        <v>0</v>
      </c>
      <c r="K312" s="87">
        <f>J312+I312</f>
        <v>250</v>
      </c>
      <c r="L312" s="198"/>
      <c r="M312" s="198"/>
      <c r="N312" s="198"/>
      <c r="O312" s="198"/>
      <c r="P312" s="198"/>
      <c r="Q312" s="198"/>
      <c r="R312" s="198"/>
      <c r="S312" s="198"/>
      <c r="T312" s="198"/>
      <c r="U312" s="198"/>
      <c r="V312" s="198"/>
      <c r="W312" s="198"/>
      <c r="X312" s="198"/>
      <c r="Y312" s="198"/>
      <c r="Z312" s="198"/>
      <c r="AA312" s="198"/>
      <c r="AB312" s="198"/>
      <c r="AC312" s="198"/>
      <c r="AD312" s="198"/>
      <c r="AE312" s="198"/>
      <c r="AF312" s="198"/>
      <c r="AG312" s="198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98"/>
      <c r="AV312" s="198"/>
      <c r="AW312" s="198"/>
      <c r="AX312" s="198"/>
      <c r="AY312" s="198"/>
      <c r="AZ312" s="198"/>
      <c r="BA312" s="198"/>
      <c r="BB312" s="198"/>
      <c r="BC312" s="198"/>
      <c r="BD312" s="198"/>
      <c r="BE312" s="198"/>
      <c r="BF312" s="198"/>
      <c r="BG312" s="198"/>
      <c r="BH312" s="198"/>
      <c r="BI312" s="198"/>
      <c r="BJ312" s="198"/>
      <c r="BK312" s="198"/>
      <c r="BL312" s="198"/>
      <c r="BM312" s="198"/>
      <c r="BN312" s="198"/>
      <c r="BO312" s="198"/>
      <c r="BP312" s="198"/>
      <c r="BQ312" s="198"/>
      <c r="BR312" s="198"/>
      <c r="BS312" s="198"/>
      <c r="BT312" s="198"/>
      <c r="BU312" s="198"/>
      <c r="BV312" s="198"/>
      <c r="BW312" s="198"/>
      <c r="BX312" s="198"/>
      <c r="BY312" s="198"/>
      <c r="BZ312" s="198"/>
      <c r="CA312" s="198"/>
      <c r="CB312" s="198"/>
      <c r="CC312" s="198"/>
      <c r="CD312" s="198"/>
      <c r="CE312" s="198"/>
      <c r="CF312" s="198"/>
      <c r="CG312" s="198"/>
      <c r="CH312" s="198"/>
      <c r="CI312" s="198"/>
      <c r="CJ312" s="198"/>
      <c r="CK312" s="198"/>
      <c r="CL312" s="198"/>
      <c r="CM312" s="198"/>
      <c r="CN312" s="198"/>
      <c r="CO312" s="198"/>
      <c r="CP312" s="198"/>
      <c r="CQ312" s="198"/>
      <c r="CR312" s="198"/>
      <c r="CS312" s="198"/>
      <c r="CT312" s="198"/>
      <c r="CU312" s="198"/>
      <c r="CV312" s="198"/>
      <c r="CW312" s="198"/>
      <c r="CX312" s="198"/>
      <c r="CY312" s="198"/>
      <c r="CZ312" s="198"/>
      <c r="DA312" s="198"/>
      <c r="DB312" s="198"/>
      <c r="DC312" s="198"/>
      <c r="DD312" s="198"/>
      <c r="DE312" s="198"/>
      <c r="DF312" s="198"/>
      <c r="DG312" s="198"/>
      <c r="DH312" s="198"/>
      <c r="DI312" s="198"/>
      <c r="DJ312" s="198"/>
      <c r="DK312" s="198"/>
      <c r="DL312" s="198"/>
      <c r="DM312" s="198"/>
      <c r="DN312" s="198"/>
      <c r="DO312" s="198"/>
      <c r="DP312" s="198"/>
      <c r="DQ312" s="198"/>
      <c r="DR312" s="198"/>
      <c r="DS312" s="198"/>
      <c r="DT312" s="198"/>
      <c r="DU312" s="198"/>
      <c r="DV312" s="198"/>
      <c r="DW312" s="198"/>
      <c r="DX312" s="198"/>
      <c r="DY312" s="198"/>
      <c r="DZ312" s="198"/>
      <c r="EA312" s="198"/>
      <c r="EB312" s="198"/>
      <c r="EC312" s="198"/>
      <c r="ED312" s="198"/>
    </row>
    <row r="313" spans="1:134" s="22" customFormat="1" ht="17.25" customHeight="1" x14ac:dyDescent="0.2">
      <c r="A313" s="92">
        <v>278</v>
      </c>
      <c r="B313" s="89"/>
      <c r="C313" s="91"/>
      <c r="D313" s="108"/>
      <c r="E313" s="109"/>
      <c r="F313" s="109"/>
      <c r="G313" s="144" t="s">
        <v>1807</v>
      </c>
      <c r="H313" s="91" t="s">
        <v>554</v>
      </c>
      <c r="I313" s="87">
        <v>450</v>
      </c>
      <c r="J313" s="87">
        <v>0</v>
      </c>
      <c r="K313" s="87">
        <f>J313+I313</f>
        <v>450</v>
      </c>
      <c r="L313" s="198"/>
      <c r="M313" s="198"/>
      <c r="N313" s="198"/>
      <c r="O313" s="198"/>
      <c r="P313" s="198"/>
      <c r="Q313" s="198"/>
      <c r="R313" s="198"/>
      <c r="S313" s="198"/>
      <c r="T313" s="198"/>
      <c r="U313" s="198"/>
      <c r="V313" s="198"/>
      <c r="W313" s="198"/>
      <c r="X313" s="198"/>
      <c r="Y313" s="198"/>
      <c r="Z313" s="198"/>
      <c r="AA313" s="198"/>
      <c r="AB313" s="198"/>
      <c r="AC313" s="198"/>
      <c r="AD313" s="198"/>
      <c r="AE313" s="198"/>
      <c r="AF313" s="198"/>
      <c r="AG313" s="198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8"/>
      <c r="AT313" s="198"/>
      <c r="AU313" s="198"/>
      <c r="AV313" s="198"/>
      <c r="AW313" s="198"/>
      <c r="AX313" s="198"/>
      <c r="AY313" s="198"/>
      <c r="AZ313" s="198"/>
      <c r="BA313" s="198"/>
      <c r="BB313" s="198"/>
      <c r="BC313" s="198"/>
      <c r="BD313" s="198"/>
      <c r="BE313" s="198"/>
      <c r="BF313" s="198"/>
      <c r="BG313" s="198"/>
      <c r="BH313" s="198"/>
      <c r="BI313" s="198"/>
      <c r="BJ313" s="198"/>
      <c r="BK313" s="198"/>
      <c r="BL313" s="198"/>
      <c r="BM313" s="198"/>
      <c r="BN313" s="198"/>
      <c r="BO313" s="198"/>
      <c r="BP313" s="198"/>
      <c r="BQ313" s="198"/>
      <c r="BR313" s="198"/>
      <c r="BS313" s="198"/>
      <c r="BT313" s="198"/>
      <c r="BU313" s="198"/>
      <c r="BV313" s="198"/>
      <c r="BW313" s="198"/>
      <c r="BX313" s="198"/>
      <c r="BY313" s="198"/>
      <c r="BZ313" s="198"/>
      <c r="CA313" s="198"/>
      <c r="CB313" s="198"/>
      <c r="CC313" s="198"/>
      <c r="CD313" s="198"/>
      <c r="CE313" s="198"/>
      <c r="CF313" s="198"/>
      <c r="CG313" s="198"/>
      <c r="CH313" s="198"/>
      <c r="CI313" s="198"/>
      <c r="CJ313" s="198"/>
      <c r="CK313" s="198"/>
      <c r="CL313" s="198"/>
      <c r="CM313" s="198"/>
      <c r="CN313" s="198"/>
      <c r="CO313" s="198"/>
      <c r="CP313" s="198"/>
      <c r="CQ313" s="198"/>
      <c r="CR313" s="198"/>
      <c r="CS313" s="198"/>
      <c r="CT313" s="198"/>
      <c r="CU313" s="198"/>
      <c r="CV313" s="198"/>
      <c r="CW313" s="198"/>
      <c r="CX313" s="198"/>
      <c r="CY313" s="198"/>
      <c r="CZ313" s="198"/>
      <c r="DA313" s="198"/>
      <c r="DB313" s="198"/>
      <c r="DC313" s="198"/>
      <c r="DD313" s="198"/>
      <c r="DE313" s="198"/>
      <c r="DF313" s="198"/>
      <c r="DG313" s="198"/>
      <c r="DH313" s="198"/>
      <c r="DI313" s="198"/>
      <c r="DJ313" s="198"/>
      <c r="DK313" s="198"/>
      <c r="DL313" s="198"/>
      <c r="DM313" s="198"/>
      <c r="DN313" s="198"/>
      <c r="DO313" s="198"/>
      <c r="DP313" s="198"/>
      <c r="DQ313" s="198"/>
      <c r="DR313" s="198"/>
      <c r="DS313" s="198"/>
      <c r="DT313" s="198"/>
      <c r="DU313" s="198"/>
      <c r="DV313" s="198"/>
      <c r="DW313" s="198"/>
      <c r="DX313" s="198"/>
      <c r="DY313" s="198"/>
      <c r="DZ313" s="198"/>
      <c r="EA313" s="198"/>
      <c r="EB313" s="198"/>
      <c r="EC313" s="198"/>
      <c r="ED313" s="198"/>
    </row>
    <row r="314" spans="1:134" s="22" customFormat="1" ht="17.25" customHeight="1" x14ac:dyDescent="0.2">
      <c r="A314" s="92">
        <v>279</v>
      </c>
      <c r="B314" s="89"/>
      <c r="C314" s="91"/>
      <c r="D314" s="108"/>
      <c r="E314" s="109"/>
      <c r="F314" s="109"/>
      <c r="G314" s="144" t="s">
        <v>148</v>
      </c>
      <c r="H314" s="161" t="s">
        <v>1786</v>
      </c>
      <c r="I314" s="87">
        <v>250</v>
      </c>
      <c r="J314" s="87">
        <v>0</v>
      </c>
      <c r="K314" s="87">
        <f t="shared" ref="K314:K342" si="38">I314+J314</f>
        <v>250</v>
      </c>
      <c r="L314" s="198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  <c r="AA314" s="198"/>
      <c r="AB314" s="198"/>
      <c r="AC314" s="198"/>
      <c r="AD314" s="198"/>
      <c r="AE314" s="198"/>
      <c r="AF314" s="198"/>
      <c r="AG314" s="198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98"/>
      <c r="AV314" s="198"/>
      <c r="AW314" s="198"/>
      <c r="AX314" s="198"/>
      <c r="AY314" s="198"/>
      <c r="AZ314" s="198"/>
      <c r="BA314" s="198"/>
      <c r="BB314" s="198"/>
      <c r="BC314" s="198"/>
      <c r="BD314" s="198"/>
      <c r="BE314" s="198"/>
      <c r="BF314" s="198"/>
      <c r="BG314" s="198"/>
      <c r="BH314" s="198"/>
      <c r="BI314" s="198"/>
      <c r="BJ314" s="198"/>
      <c r="BK314" s="198"/>
      <c r="BL314" s="198"/>
      <c r="BM314" s="198"/>
      <c r="BN314" s="198"/>
      <c r="BO314" s="198"/>
      <c r="BP314" s="198"/>
      <c r="BQ314" s="198"/>
      <c r="BR314" s="198"/>
      <c r="BS314" s="198"/>
      <c r="BT314" s="198"/>
      <c r="BU314" s="198"/>
      <c r="BV314" s="198"/>
      <c r="BW314" s="198"/>
      <c r="BX314" s="198"/>
      <c r="BY314" s="198"/>
      <c r="BZ314" s="198"/>
      <c r="CA314" s="198"/>
      <c r="CB314" s="198"/>
      <c r="CC314" s="198"/>
      <c r="CD314" s="198"/>
      <c r="CE314" s="198"/>
      <c r="CF314" s="198"/>
      <c r="CG314" s="198"/>
      <c r="CH314" s="198"/>
      <c r="CI314" s="198"/>
      <c r="CJ314" s="198"/>
      <c r="CK314" s="198"/>
      <c r="CL314" s="198"/>
      <c r="CM314" s="198"/>
      <c r="CN314" s="198"/>
      <c r="CO314" s="198"/>
      <c r="CP314" s="198"/>
      <c r="CQ314" s="198"/>
      <c r="CR314" s="198"/>
      <c r="CS314" s="198"/>
      <c r="CT314" s="198"/>
      <c r="CU314" s="198"/>
      <c r="CV314" s="198"/>
      <c r="CW314" s="198"/>
      <c r="CX314" s="198"/>
      <c r="CY314" s="198"/>
      <c r="CZ314" s="198"/>
      <c r="DA314" s="198"/>
      <c r="DB314" s="198"/>
      <c r="DC314" s="198"/>
      <c r="DD314" s="198"/>
      <c r="DE314" s="198"/>
      <c r="DF314" s="198"/>
      <c r="DG314" s="198"/>
      <c r="DH314" s="198"/>
      <c r="DI314" s="198"/>
      <c r="DJ314" s="198"/>
      <c r="DK314" s="198"/>
      <c r="DL314" s="198"/>
      <c r="DM314" s="198"/>
      <c r="DN314" s="198"/>
      <c r="DO314" s="198"/>
      <c r="DP314" s="198"/>
      <c r="DQ314" s="198"/>
      <c r="DR314" s="198"/>
      <c r="DS314" s="198"/>
      <c r="DT314" s="198"/>
      <c r="DU314" s="198"/>
      <c r="DV314" s="198"/>
      <c r="DW314" s="198"/>
      <c r="DX314" s="198"/>
      <c r="DY314" s="198"/>
      <c r="DZ314" s="198"/>
      <c r="EA314" s="198"/>
      <c r="EB314" s="198"/>
      <c r="EC314" s="198"/>
      <c r="ED314" s="198"/>
    </row>
    <row r="315" spans="1:134" s="22" customFormat="1" ht="17.25" customHeight="1" x14ac:dyDescent="0.2">
      <c r="A315" s="92">
        <f>A314+1</f>
        <v>280</v>
      </c>
      <c r="B315" s="89"/>
      <c r="C315" s="91"/>
      <c r="D315" s="108"/>
      <c r="E315" s="109"/>
      <c r="F315" s="109"/>
      <c r="G315" s="144" t="s">
        <v>149</v>
      </c>
      <c r="H315" s="161" t="s">
        <v>1787</v>
      </c>
      <c r="I315" s="87">
        <v>300</v>
      </c>
      <c r="J315" s="87">
        <v>0</v>
      </c>
      <c r="K315" s="87">
        <f t="shared" si="38"/>
        <v>300</v>
      </c>
      <c r="L315" s="198"/>
      <c r="M315" s="198"/>
      <c r="N315" s="198"/>
      <c r="O315" s="198"/>
      <c r="P315" s="198"/>
      <c r="Q315" s="198"/>
      <c r="R315" s="198"/>
      <c r="S315" s="198"/>
      <c r="T315" s="198"/>
      <c r="U315" s="198"/>
      <c r="V315" s="198"/>
      <c r="W315" s="198"/>
      <c r="X315" s="198"/>
      <c r="Y315" s="198"/>
      <c r="Z315" s="198"/>
      <c r="AA315" s="198"/>
      <c r="AB315" s="198"/>
      <c r="AC315" s="198"/>
      <c r="AD315" s="198"/>
      <c r="AE315" s="198"/>
      <c r="AF315" s="198"/>
      <c r="AG315" s="198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8"/>
      <c r="AT315" s="198"/>
      <c r="AU315" s="198"/>
      <c r="AV315" s="198"/>
      <c r="AW315" s="198"/>
      <c r="AX315" s="198"/>
      <c r="AY315" s="198"/>
      <c r="AZ315" s="198"/>
      <c r="BA315" s="198"/>
      <c r="BB315" s="198"/>
      <c r="BC315" s="198"/>
      <c r="BD315" s="198"/>
      <c r="BE315" s="198"/>
      <c r="BF315" s="198"/>
      <c r="BG315" s="198"/>
      <c r="BH315" s="198"/>
      <c r="BI315" s="198"/>
      <c r="BJ315" s="198"/>
      <c r="BK315" s="198"/>
      <c r="BL315" s="198"/>
      <c r="BM315" s="198"/>
      <c r="BN315" s="198"/>
      <c r="BO315" s="198"/>
      <c r="BP315" s="198"/>
      <c r="BQ315" s="198"/>
      <c r="BR315" s="198"/>
      <c r="BS315" s="198"/>
      <c r="BT315" s="198"/>
      <c r="BU315" s="198"/>
      <c r="BV315" s="198"/>
      <c r="BW315" s="198"/>
      <c r="BX315" s="198"/>
      <c r="BY315" s="198"/>
      <c r="BZ315" s="198"/>
      <c r="CA315" s="198"/>
      <c r="CB315" s="198"/>
      <c r="CC315" s="198"/>
      <c r="CD315" s="198"/>
      <c r="CE315" s="198"/>
      <c r="CF315" s="198"/>
      <c r="CG315" s="198"/>
      <c r="CH315" s="198"/>
      <c r="CI315" s="198"/>
      <c r="CJ315" s="198"/>
      <c r="CK315" s="198"/>
      <c r="CL315" s="198"/>
      <c r="CM315" s="198"/>
      <c r="CN315" s="198"/>
      <c r="CO315" s="198"/>
      <c r="CP315" s="198"/>
      <c r="CQ315" s="198"/>
      <c r="CR315" s="198"/>
      <c r="CS315" s="198"/>
      <c r="CT315" s="198"/>
      <c r="CU315" s="198"/>
      <c r="CV315" s="198"/>
      <c r="CW315" s="198"/>
      <c r="CX315" s="198"/>
      <c r="CY315" s="198"/>
      <c r="CZ315" s="198"/>
      <c r="DA315" s="198"/>
      <c r="DB315" s="198"/>
      <c r="DC315" s="198"/>
      <c r="DD315" s="198"/>
      <c r="DE315" s="198"/>
      <c r="DF315" s="198"/>
      <c r="DG315" s="198"/>
      <c r="DH315" s="198"/>
      <c r="DI315" s="198"/>
      <c r="DJ315" s="198"/>
      <c r="DK315" s="198"/>
      <c r="DL315" s="198"/>
      <c r="DM315" s="198"/>
      <c r="DN315" s="198"/>
      <c r="DO315" s="198"/>
      <c r="DP315" s="198"/>
      <c r="DQ315" s="198"/>
      <c r="DR315" s="198"/>
      <c r="DS315" s="198"/>
      <c r="DT315" s="198"/>
      <c r="DU315" s="198"/>
      <c r="DV315" s="198"/>
      <c r="DW315" s="198"/>
      <c r="DX315" s="198"/>
      <c r="DY315" s="198"/>
      <c r="DZ315" s="198"/>
      <c r="EA315" s="198"/>
      <c r="EB315" s="198"/>
      <c r="EC315" s="198"/>
      <c r="ED315" s="198"/>
    </row>
    <row r="316" spans="1:134" s="22" customFormat="1" ht="15.75" customHeight="1" x14ac:dyDescent="0.2">
      <c r="A316" s="92">
        <v>281</v>
      </c>
      <c r="B316" s="89" t="s">
        <v>1584</v>
      </c>
      <c r="C316" s="91" t="s">
        <v>1251</v>
      </c>
      <c r="D316" s="108">
        <v>250</v>
      </c>
      <c r="E316" s="109">
        <v>0</v>
      </c>
      <c r="F316" s="109">
        <f t="shared" ref="F316:F338" si="39">D316</f>
        <v>250</v>
      </c>
      <c r="G316" s="144" t="s">
        <v>1120</v>
      </c>
      <c r="H316" s="161" t="s">
        <v>705</v>
      </c>
      <c r="I316" s="87">
        <v>150</v>
      </c>
      <c r="J316" s="87">
        <v>0</v>
      </c>
      <c r="K316" s="87">
        <f t="shared" si="38"/>
        <v>150</v>
      </c>
      <c r="L316" s="198"/>
      <c r="M316" s="198"/>
      <c r="N316" s="198"/>
      <c r="O316" s="198"/>
      <c r="P316" s="198"/>
      <c r="Q316" s="198"/>
      <c r="R316" s="198"/>
      <c r="S316" s="198"/>
      <c r="T316" s="198"/>
      <c r="U316" s="198"/>
      <c r="V316" s="198"/>
      <c r="W316" s="198"/>
      <c r="X316" s="198"/>
      <c r="Y316" s="198"/>
      <c r="Z316" s="198"/>
      <c r="AA316" s="198"/>
      <c r="AB316" s="198"/>
      <c r="AC316" s="198"/>
      <c r="AD316" s="198"/>
      <c r="AE316" s="198"/>
      <c r="AF316" s="198"/>
      <c r="AG316" s="198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8"/>
      <c r="AT316" s="198"/>
      <c r="AU316" s="198"/>
      <c r="AV316" s="198"/>
      <c r="AW316" s="198"/>
      <c r="AX316" s="198"/>
      <c r="AY316" s="198"/>
      <c r="AZ316" s="198"/>
      <c r="BA316" s="198"/>
      <c r="BB316" s="198"/>
      <c r="BC316" s="198"/>
      <c r="BD316" s="198"/>
      <c r="BE316" s="198"/>
      <c r="BF316" s="198"/>
      <c r="BG316" s="198"/>
      <c r="BH316" s="198"/>
      <c r="BI316" s="198"/>
      <c r="BJ316" s="198"/>
      <c r="BK316" s="198"/>
      <c r="BL316" s="198"/>
      <c r="BM316" s="198"/>
      <c r="BN316" s="198"/>
      <c r="BO316" s="198"/>
      <c r="BP316" s="198"/>
      <c r="BQ316" s="198"/>
      <c r="BR316" s="198"/>
      <c r="BS316" s="198"/>
      <c r="BT316" s="198"/>
      <c r="BU316" s="198"/>
      <c r="BV316" s="198"/>
      <c r="BW316" s="198"/>
      <c r="BX316" s="198"/>
      <c r="BY316" s="198"/>
      <c r="BZ316" s="198"/>
      <c r="CA316" s="198"/>
      <c r="CB316" s="198"/>
      <c r="CC316" s="198"/>
      <c r="CD316" s="198"/>
      <c r="CE316" s="198"/>
      <c r="CF316" s="198"/>
      <c r="CG316" s="198"/>
      <c r="CH316" s="198"/>
      <c r="CI316" s="198"/>
      <c r="CJ316" s="198"/>
      <c r="CK316" s="198"/>
      <c r="CL316" s="198"/>
      <c r="CM316" s="198"/>
      <c r="CN316" s="198"/>
      <c r="CO316" s="198"/>
      <c r="CP316" s="198"/>
      <c r="CQ316" s="198"/>
      <c r="CR316" s="198"/>
      <c r="CS316" s="198"/>
      <c r="CT316" s="198"/>
      <c r="CU316" s="198"/>
      <c r="CV316" s="198"/>
      <c r="CW316" s="198"/>
      <c r="CX316" s="198"/>
      <c r="CY316" s="198"/>
      <c r="CZ316" s="198"/>
      <c r="DA316" s="198"/>
      <c r="DB316" s="198"/>
      <c r="DC316" s="198"/>
      <c r="DD316" s="198"/>
      <c r="DE316" s="198"/>
      <c r="DF316" s="198"/>
      <c r="DG316" s="198"/>
      <c r="DH316" s="198"/>
      <c r="DI316" s="198"/>
      <c r="DJ316" s="198"/>
      <c r="DK316" s="198"/>
      <c r="DL316" s="198"/>
      <c r="DM316" s="198"/>
      <c r="DN316" s="198"/>
      <c r="DO316" s="198"/>
      <c r="DP316" s="198"/>
      <c r="DQ316" s="198"/>
      <c r="DR316" s="198"/>
      <c r="DS316" s="198"/>
      <c r="DT316" s="198"/>
      <c r="DU316" s="198"/>
      <c r="DV316" s="198"/>
      <c r="DW316" s="198"/>
      <c r="DX316" s="198"/>
      <c r="DY316" s="198"/>
      <c r="DZ316" s="198"/>
      <c r="EA316" s="198"/>
      <c r="EB316" s="198"/>
      <c r="EC316" s="198"/>
      <c r="ED316" s="198"/>
    </row>
    <row r="317" spans="1:134" s="22" customFormat="1" ht="15.75" customHeight="1" x14ac:dyDescent="0.2">
      <c r="A317" s="92">
        <v>282</v>
      </c>
      <c r="B317" s="89" t="s">
        <v>1378</v>
      </c>
      <c r="C317" s="91" t="s">
        <v>707</v>
      </c>
      <c r="D317" s="108">
        <v>100</v>
      </c>
      <c r="E317" s="109">
        <v>0</v>
      </c>
      <c r="F317" s="110">
        <f t="shared" si="39"/>
        <v>100</v>
      </c>
      <c r="G317" s="144" t="s">
        <v>1119</v>
      </c>
      <c r="H317" s="91" t="s">
        <v>550</v>
      </c>
      <c r="I317" s="87">
        <v>250</v>
      </c>
      <c r="J317" s="87">
        <v>0</v>
      </c>
      <c r="K317" s="87">
        <f t="shared" si="38"/>
        <v>250</v>
      </c>
      <c r="L317" s="198"/>
      <c r="M317" s="198"/>
      <c r="N317" s="198"/>
      <c r="O317" s="198"/>
      <c r="P317" s="198"/>
      <c r="Q317" s="198"/>
      <c r="R317" s="198"/>
      <c r="S317" s="198"/>
      <c r="T317" s="198"/>
      <c r="U317" s="198"/>
      <c r="V317" s="198"/>
      <c r="W317" s="198"/>
      <c r="X317" s="198"/>
      <c r="Y317" s="198"/>
      <c r="Z317" s="198"/>
      <c r="AA317" s="198"/>
      <c r="AB317" s="198"/>
      <c r="AC317" s="198"/>
      <c r="AD317" s="198"/>
      <c r="AE317" s="198"/>
      <c r="AF317" s="198"/>
      <c r="AG317" s="198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198"/>
      <c r="AT317" s="198"/>
      <c r="AU317" s="198"/>
      <c r="AV317" s="198"/>
      <c r="AW317" s="198"/>
      <c r="AX317" s="198"/>
      <c r="AY317" s="198"/>
      <c r="AZ317" s="198"/>
      <c r="BA317" s="198"/>
      <c r="BB317" s="198"/>
      <c r="BC317" s="198"/>
      <c r="BD317" s="198"/>
      <c r="BE317" s="198"/>
      <c r="BF317" s="198"/>
      <c r="BG317" s="198"/>
      <c r="BH317" s="198"/>
      <c r="BI317" s="198"/>
      <c r="BJ317" s="198"/>
      <c r="BK317" s="198"/>
      <c r="BL317" s="198"/>
      <c r="BM317" s="198"/>
      <c r="BN317" s="198"/>
      <c r="BO317" s="198"/>
      <c r="BP317" s="198"/>
      <c r="BQ317" s="198"/>
      <c r="BR317" s="198"/>
      <c r="BS317" s="198"/>
      <c r="BT317" s="198"/>
      <c r="BU317" s="198"/>
      <c r="BV317" s="198"/>
      <c r="BW317" s="198"/>
      <c r="BX317" s="198"/>
      <c r="BY317" s="198"/>
      <c r="BZ317" s="198"/>
      <c r="CA317" s="198"/>
      <c r="CB317" s="198"/>
      <c r="CC317" s="198"/>
      <c r="CD317" s="198"/>
      <c r="CE317" s="198"/>
      <c r="CF317" s="198"/>
      <c r="CG317" s="198"/>
      <c r="CH317" s="198"/>
      <c r="CI317" s="198"/>
      <c r="CJ317" s="198"/>
      <c r="CK317" s="198"/>
      <c r="CL317" s="198"/>
      <c r="CM317" s="198"/>
      <c r="CN317" s="198"/>
      <c r="CO317" s="198"/>
      <c r="CP317" s="198"/>
      <c r="CQ317" s="198"/>
      <c r="CR317" s="198"/>
      <c r="CS317" s="198"/>
      <c r="CT317" s="198"/>
      <c r="CU317" s="198"/>
      <c r="CV317" s="198"/>
      <c r="CW317" s="198"/>
      <c r="CX317" s="198"/>
      <c r="CY317" s="198"/>
      <c r="CZ317" s="198"/>
      <c r="DA317" s="198"/>
      <c r="DB317" s="198"/>
      <c r="DC317" s="198"/>
      <c r="DD317" s="198"/>
      <c r="DE317" s="198"/>
      <c r="DF317" s="198"/>
      <c r="DG317" s="198"/>
      <c r="DH317" s="198"/>
      <c r="DI317" s="198"/>
      <c r="DJ317" s="198"/>
      <c r="DK317" s="198"/>
      <c r="DL317" s="198"/>
      <c r="DM317" s="198"/>
      <c r="DN317" s="198"/>
      <c r="DO317" s="198"/>
      <c r="DP317" s="198"/>
      <c r="DQ317" s="198"/>
      <c r="DR317" s="198"/>
      <c r="DS317" s="198"/>
      <c r="DT317" s="198"/>
      <c r="DU317" s="198"/>
      <c r="DV317" s="198"/>
      <c r="DW317" s="198"/>
      <c r="DX317" s="198"/>
      <c r="DY317" s="198"/>
      <c r="DZ317" s="198"/>
      <c r="EA317" s="198"/>
      <c r="EB317" s="198"/>
      <c r="EC317" s="198"/>
      <c r="ED317" s="198"/>
    </row>
    <row r="318" spans="1:134" s="22" customFormat="1" x14ac:dyDescent="0.2">
      <c r="A318" s="92">
        <v>283</v>
      </c>
      <c r="B318" s="89" t="s">
        <v>1379</v>
      </c>
      <c r="C318" s="91" t="s">
        <v>708</v>
      </c>
      <c r="D318" s="108">
        <v>150</v>
      </c>
      <c r="E318" s="109">
        <v>0</v>
      </c>
      <c r="F318" s="110">
        <f t="shared" si="39"/>
        <v>150</v>
      </c>
      <c r="G318" s="144" t="s">
        <v>1121</v>
      </c>
      <c r="H318" s="91" t="s">
        <v>1795</v>
      </c>
      <c r="I318" s="87">
        <v>300</v>
      </c>
      <c r="J318" s="87">
        <v>0</v>
      </c>
      <c r="K318" s="87">
        <f t="shared" si="38"/>
        <v>300</v>
      </c>
      <c r="L318" s="198"/>
      <c r="M318" s="198"/>
      <c r="N318" s="198"/>
      <c r="O318" s="198"/>
      <c r="P318" s="198"/>
      <c r="Q318" s="198"/>
      <c r="R318" s="198"/>
      <c r="S318" s="198"/>
      <c r="T318" s="198"/>
      <c r="U318" s="198"/>
      <c r="V318" s="198"/>
      <c r="W318" s="198"/>
      <c r="X318" s="198"/>
      <c r="Y318" s="198"/>
      <c r="Z318" s="198"/>
      <c r="AA318" s="198"/>
      <c r="AB318" s="198"/>
      <c r="AC318" s="198"/>
      <c r="AD318" s="198"/>
      <c r="AE318" s="198"/>
      <c r="AF318" s="198"/>
      <c r="AG318" s="198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198"/>
      <c r="AT318" s="198"/>
      <c r="AU318" s="198"/>
      <c r="AV318" s="198"/>
      <c r="AW318" s="198"/>
      <c r="AX318" s="198"/>
      <c r="AY318" s="198"/>
      <c r="AZ318" s="198"/>
      <c r="BA318" s="198"/>
      <c r="BB318" s="198"/>
      <c r="BC318" s="198"/>
      <c r="BD318" s="198"/>
      <c r="BE318" s="198"/>
      <c r="BF318" s="198"/>
      <c r="BG318" s="198"/>
      <c r="BH318" s="198"/>
      <c r="BI318" s="198"/>
      <c r="BJ318" s="198"/>
      <c r="BK318" s="198"/>
      <c r="BL318" s="198"/>
      <c r="BM318" s="198"/>
      <c r="BN318" s="198"/>
      <c r="BO318" s="198"/>
      <c r="BP318" s="198"/>
      <c r="BQ318" s="198"/>
      <c r="BR318" s="198"/>
      <c r="BS318" s="198"/>
      <c r="BT318" s="198"/>
      <c r="BU318" s="198"/>
      <c r="BV318" s="198"/>
      <c r="BW318" s="198"/>
      <c r="BX318" s="198"/>
      <c r="BY318" s="198"/>
      <c r="BZ318" s="198"/>
      <c r="CA318" s="198"/>
      <c r="CB318" s="198"/>
      <c r="CC318" s="198"/>
      <c r="CD318" s="198"/>
      <c r="CE318" s="198"/>
      <c r="CF318" s="198"/>
      <c r="CG318" s="198"/>
      <c r="CH318" s="198"/>
      <c r="CI318" s="198"/>
      <c r="CJ318" s="198"/>
      <c r="CK318" s="198"/>
      <c r="CL318" s="198"/>
      <c r="CM318" s="198"/>
      <c r="CN318" s="198"/>
      <c r="CO318" s="198"/>
      <c r="CP318" s="198"/>
      <c r="CQ318" s="198"/>
      <c r="CR318" s="198"/>
      <c r="CS318" s="198"/>
      <c r="CT318" s="198"/>
      <c r="CU318" s="198"/>
      <c r="CV318" s="198"/>
      <c r="CW318" s="198"/>
      <c r="CX318" s="198"/>
      <c r="CY318" s="198"/>
      <c r="CZ318" s="198"/>
      <c r="DA318" s="198"/>
      <c r="DB318" s="198"/>
      <c r="DC318" s="198"/>
      <c r="DD318" s="198"/>
      <c r="DE318" s="198"/>
      <c r="DF318" s="198"/>
      <c r="DG318" s="198"/>
      <c r="DH318" s="198"/>
      <c r="DI318" s="198"/>
      <c r="DJ318" s="198"/>
      <c r="DK318" s="198"/>
      <c r="DL318" s="198"/>
      <c r="DM318" s="198"/>
      <c r="DN318" s="198"/>
      <c r="DO318" s="198"/>
      <c r="DP318" s="198"/>
      <c r="DQ318" s="198"/>
      <c r="DR318" s="198"/>
      <c r="DS318" s="198"/>
      <c r="DT318" s="198"/>
      <c r="DU318" s="198"/>
      <c r="DV318" s="198"/>
      <c r="DW318" s="198"/>
      <c r="DX318" s="198"/>
      <c r="DY318" s="198"/>
      <c r="DZ318" s="198"/>
      <c r="EA318" s="198"/>
      <c r="EB318" s="198"/>
      <c r="EC318" s="198"/>
      <c r="ED318" s="198"/>
    </row>
    <row r="319" spans="1:134" s="22" customFormat="1" ht="15.6" customHeight="1" x14ac:dyDescent="0.2">
      <c r="A319" s="92">
        <v>284</v>
      </c>
      <c r="B319" s="90" t="s">
        <v>1382</v>
      </c>
      <c r="C319" s="91" t="s">
        <v>715</v>
      </c>
      <c r="D319" s="270">
        <v>150</v>
      </c>
      <c r="E319" s="109">
        <v>0</v>
      </c>
      <c r="F319" s="109">
        <f t="shared" si="39"/>
        <v>150</v>
      </c>
      <c r="G319" s="144" t="s">
        <v>257</v>
      </c>
      <c r="H319" s="161" t="s">
        <v>1788</v>
      </c>
      <c r="I319" s="87">
        <v>250</v>
      </c>
      <c r="J319" s="87">
        <v>0</v>
      </c>
      <c r="K319" s="87">
        <f t="shared" si="38"/>
        <v>250</v>
      </c>
      <c r="L319" s="198"/>
      <c r="M319" s="198"/>
      <c r="N319" s="198"/>
      <c r="O319" s="198"/>
      <c r="P319" s="198"/>
      <c r="Q319" s="198"/>
      <c r="R319" s="198"/>
      <c r="S319" s="198"/>
      <c r="T319" s="198"/>
      <c r="U319" s="198"/>
      <c r="V319" s="198"/>
      <c r="W319" s="198"/>
      <c r="X319" s="198"/>
      <c r="Y319" s="198"/>
      <c r="Z319" s="198"/>
      <c r="AA319" s="198"/>
      <c r="AB319" s="198"/>
      <c r="AC319" s="198"/>
      <c r="AD319" s="198"/>
      <c r="AE319" s="198"/>
      <c r="AF319" s="198"/>
      <c r="AG319" s="198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198"/>
      <c r="AT319" s="198"/>
      <c r="AU319" s="198"/>
      <c r="AV319" s="198"/>
      <c r="AW319" s="198"/>
      <c r="AX319" s="198"/>
      <c r="AY319" s="198"/>
      <c r="AZ319" s="198"/>
      <c r="BA319" s="198"/>
      <c r="BB319" s="198"/>
      <c r="BC319" s="198"/>
      <c r="BD319" s="198"/>
      <c r="BE319" s="198"/>
      <c r="BF319" s="198"/>
      <c r="BG319" s="198"/>
      <c r="BH319" s="198"/>
      <c r="BI319" s="198"/>
      <c r="BJ319" s="198"/>
      <c r="BK319" s="198"/>
      <c r="BL319" s="198"/>
      <c r="BM319" s="198"/>
      <c r="BN319" s="198"/>
      <c r="BO319" s="198"/>
      <c r="BP319" s="198"/>
      <c r="BQ319" s="198"/>
      <c r="BR319" s="198"/>
      <c r="BS319" s="198"/>
      <c r="BT319" s="198"/>
      <c r="BU319" s="198"/>
      <c r="BV319" s="198"/>
      <c r="BW319" s="198"/>
      <c r="BX319" s="198"/>
      <c r="BY319" s="198"/>
      <c r="BZ319" s="198"/>
      <c r="CA319" s="198"/>
      <c r="CB319" s="198"/>
      <c r="CC319" s="198"/>
      <c r="CD319" s="198"/>
      <c r="CE319" s="198"/>
      <c r="CF319" s="198"/>
      <c r="CG319" s="198"/>
      <c r="CH319" s="198"/>
      <c r="CI319" s="198"/>
      <c r="CJ319" s="198"/>
      <c r="CK319" s="198"/>
      <c r="CL319" s="198"/>
      <c r="CM319" s="198"/>
      <c r="CN319" s="198"/>
      <c r="CO319" s="198"/>
      <c r="CP319" s="198"/>
      <c r="CQ319" s="198"/>
      <c r="CR319" s="198"/>
      <c r="CS319" s="198"/>
      <c r="CT319" s="198"/>
      <c r="CU319" s="198"/>
      <c r="CV319" s="198"/>
      <c r="CW319" s="198"/>
      <c r="CX319" s="198"/>
      <c r="CY319" s="198"/>
      <c r="CZ319" s="198"/>
      <c r="DA319" s="198"/>
      <c r="DB319" s="198"/>
      <c r="DC319" s="198"/>
      <c r="DD319" s="198"/>
      <c r="DE319" s="198"/>
      <c r="DF319" s="198"/>
      <c r="DG319" s="198"/>
      <c r="DH319" s="198"/>
      <c r="DI319" s="198"/>
      <c r="DJ319" s="198"/>
      <c r="DK319" s="198"/>
      <c r="DL319" s="198"/>
      <c r="DM319" s="198"/>
      <c r="DN319" s="198"/>
      <c r="DO319" s="198"/>
      <c r="DP319" s="198"/>
      <c r="DQ319" s="198"/>
      <c r="DR319" s="198"/>
      <c r="DS319" s="198"/>
      <c r="DT319" s="198"/>
      <c r="DU319" s="198"/>
      <c r="DV319" s="198"/>
      <c r="DW319" s="198"/>
      <c r="DX319" s="198"/>
      <c r="DY319" s="198"/>
      <c r="DZ319" s="198"/>
      <c r="EA319" s="198"/>
      <c r="EB319" s="198"/>
      <c r="EC319" s="198"/>
      <c r="ED319" s="198"/>
    </row>
    <row r="320" spans="1:134" s="22" customFormat="1" ht="15.6" customHeight="1" x14ac:dyDescent="0.2">
      <c r="A320" s="92">
        <v>285</v>
      </c>
      <c r="B320" s="89" t="s">
        <v>1586</v>
      </c>
      <c r="C320" s="91" t="s">
        <v>153</v>
      </c>
      <c r="D320" s="270">
        <v>250</v>
      </c>
      <c r="E320" s="109">
        <v>0</v>
      </c>
      <c r="F320" s="109">
        <f>D320</f>
        <v>250</v>
      </c>
      <c r="G320" s="144" t="s">
        <v>272</v>
      </c>
      <c r="H320" s="161" t="s">
        <v>1793</v>
      </c>
      <c r="I320" s="87">
        <v>300</v>
      </c>
      <c r="J320" s="87">
        <v>0</v>
      </c>
      <c r="K320" s="87">
        <f>I320+J320</f>
        <v>300</v>
      </c>
      <c r="L320" s="198"/>
      <c r="M320" s="198"/>
      <c r="N320" s="198"/>
      <c r="O320" s="198"/>
      <c r="P320" s="198"/>
      <c r="Q320" s="198"/>
      <c r="R320" s="198"/>
      <c r="S320" s="198"/>
      <c r="T320" s="198"/>
      <c r="U320" s="198"/>
      <c r="V320" s="198"/>
      <c r="W320" s="198"/>
      <c r="X320" s="198"/>
      <c r="Y320" s="198"/>
      <c r="Z320" s="198"/>
      <c r="AA320" s="198"/>
      <c r="AB320" s="198"/>
      <c r="AC320" s="198"/>
      <c r="AD320" s="198"/>
      <c r="AE320" s="198"/>
      <c r="AF320" s="198"/>
      <c r="AG320" s="198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198"/>
      <c r="AT320" s="198"/>
      <c r="AU320" s="198"/>
      <c r="AV320" s="198"/>
      <c r="AW320" s="198"/>
      <c r="AX320" s="198"/>
      <c r="AY320" s="198"/>
      <c r="AZ320" s="198"/>
      <c r="BA320" s="198"/>
      <c r="BB320" s="198"/>
      <c r="BC320" s="198"/>
      <c r="BD320" s="198"/>
      <c r="BE320" s="198"/>
      <c r="BF320" s="198"/>
      <c r="BG320" s="198"/>
      <c r="BH320" s="198"/>
      <c r="BI320" s="198"/>
      <c r="BJ320" s="198"/>
      <c r="BK320" s="198"/>
      <c r="BL320" s="198"/>
      <c r="BM320" s="198"/>
      <c r="BN320" s="198"/>
      <c r="BO320" s="198"/>
      <c r="BP320" s="198"/>
      <c r="BQ320" s="198"/>
      <c r="BR320" s="198"/>
      <c r="BS320" s="198"/>
      <c r="BT320" s="198"/>
      <c r="BU320" s="198"/>
      <c r="BV320" s="198"/>
      <c r="BW320" s="198"/>
      <c r="BX320" s="198"/>
      <c r="BY320" s="198"/>
      <c r="BZ320" s="198"/>
      <c r="CA320" s="198"/>
      <c r="CB320" s="198"/>
      <c r="CC320" s="198"/>
      <c r="CD320" s="198"/>
      <c r="CE320" s="198"/>
      <c r="CF320" s="198"/>
      <c r="CG320" s="198"/>
      <c r="CH320" s="198"/>
      <c r="CI320" s="198"/>
      <c r="CJ320" s="198"/>
      <c r="CK320" s="198"/>
      <c r="CL320" s="198"/>
      <c r="CM320" s="198"/>
      <c r="CN320" s="198"/>
      <c r="CO320" s="198"/>
      <c r="CP320" s="198"/>
      <c r="CQ320" s="198"/>
      <c r="CR320" s="198"/>
      <c r="CS320" s="198"/>
      <c r="CT320" s="198"/>
      <c r="CU320" s="198"/>
      <c r="CV320" s="198"/>
      <c r="CW320" s="198"/>
      <c r="CX320" s="198"/>
      <c r="CY320" s="198"/>
      <c r="CZ320" s="198"/>
      <c r="DA320" s="198"/>
      <c r="DB320" s="198"/>
      <c r="DC320" s="198"/>
      <c r="DD320" s="198"/>
      <c r="DE320" s="198"/>
      <c r="DF320" s="198"/>
      <c r="DG320" s="198"/>
      <c r="DH320" s="198"/>
      <c r="DI320" s="198"/>
      <c r="DJ320" s="198"/>
      <c r="DK320" s="198"/>
      <c r="DL320" s="198"/>
      <c r="DM320" s="198"/>
      <c r="DN320" s="198"/>
      <c r="DO320" s="198"/>
      <c r="DP320" s="198"/>
      <c r="DQ320" s="198"/>
      <c r="DR320" s="198"/>
      <c r="DS320" s="198"/>
      <c r="DT320" s="198"/>
      <c r="DU320" s="198"/>
      <c r="DV320" s="198"/>
      <c r="DW320" s="198"/>
      <c r="DX320" s="198"/>
      <c r="DY320" s="198"/>
      <c r="DZ320" s="198"/>
      <c r="EA320" s="198"/>
      <c r="EB320" s="198"/>
      <c r="EC320" s="198"/>
      <c r="ED320" s="198"/>
    </row>
    <row r="321" spans="1:134" s="22" customFormat="1" x14ac:dyDescent="0.2">
      <c r="A321" s="92">
        <v>286</v>
      </c>
      <c r="B321" s="90" t="s">
        <v>1582</v>
      </c>
      <c r="C321" s="91" t="s">
        <v>716</v>
      </c>
      <c r="D321" s="270">
        <v>150</v>
      </c>
      <c r="E321" s="109">
        <v>0</v>
      </c>
      <c r="F321" s="109">
        <f t="shared" si="39"/>
        <v>150</v>
      </c>
      <c r="G321" s="144" t="s">
        <v>258</v>
      </c>
      <c r="H321" s="161" t="s">
        <v>1789</v>
      </c>
      <c r="I321" s="87">
        <v>250</v>
      </c>
      <c r="J321" s="87">
        <v>0</v>
      </c>
      <c r="K321" s="87">
        <f t="shared" si="38"/>
        <v>250</v>
      </c>
      <c r="L321" s="198"/>
      <c r="M321" s="198"/>
      <c r="N321" s="198"/>
      <c r="O321" s="198"/>
      <c r="P321" s="198"/>
      <c r="Q321" s="198"/>
      <c r="R321" s="198"/>
      <c r="S321" s="198"/>
      <c r="T321" s="198"/>
      <c r="U321" s="198"/>
      <c r="V321" s="198"/>
      <c r="W321" s="198"/>
      <c r="X321" s="198"/>
      <c r="Y321" s="198"/>
      <c r="Z321" s="198"/>
      <c r="AA321" s="198"/>
      <c r="AB321" s="198"/>
      <c r="AC321" s="198"/>
      <c r="AD321" s="198"/>
      <c r="AE321" s="198"/>
      <c r="AF321" s="198"/>
      <c r="AG321" s="198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/>
      <c r="AS321" s="198"/>
      <c r="AT321" s="198"/>
      <c r="AU321" s="198"/>
      <c r="AV321" s="198"/>
      <c r="AW321" s="198"/>
      <c r="AX321" s="198"/>
      <c r="AY321" s="198"/>
      <c r="AZ321" s="198"/>
      <c r="BA321" s="198"/>
      <c r="BB321" s="198"/>
      <c r="BC321" s="198"/>
      <c r="BD321" s="198"/>
      <c r="BE321" s="198"/>
      <c r="BF321" s="198"/>
      <c r="BG321" s="198"/>
      <c r="BH321" s="198"/>
      <c r="BI321" s="198"/>
      <c r="BJ321" s="198"/>
      <c r="BK321" s="198"/>
      <c r="BL321" s="198"/>
      <c r="BM321" s="198"/>
      <c r="BN321" s="198"/>
      <c r="BO321" s="198"/>
      <c r="BP321" s="198"/>
      <c r="BQ321" s="198"/>
      <c r="BR321" s="198"/>
      <c r="BS321" s="198"/>
      <c r="BT321" s="198"/>
      <c r="BU321" s="198"/>
      <c r="BV321" s="198"/>
      <c r="BW321" s="198"/>
      <c r="BX321" s="198"/>
      <c r="BY321" s="198"/>
      <c r="BZ321" s="198"/>
      <c r="CA321" s="198"/>
      <c r="CB321" s="198"/>
      <c r="CC321" s="198"/>
      <c r="CD321" s="198"/>
      <c r="CE321" s="198"/>
      <c r="CF321" s="198"/>
      <c r="CG321" s="198"/>
      <c r="CH321" s="198"/>
      <c r="CI321" s="198"/>
      <c r="CJ321" s="198"/>
      <c r="CK321" s="198"/>
      <c r="CL321" s="198"/>
      <c r="CM321" s="198"/>
      <c r="CN321" s="198"/>
      <c r="CO321" s="198"/>
      <c r="CP321" s="198"/>
      <c r="CQ321" s="198"/>
      <c r="CR321" s="198"/>
      <c r="CS321" s="198"/>
      <c r="CT321" s="198"/>
      <c r="CU321" s="198"/>
      <c r="CV321" s="198"/>
      <c r="CW321" s="198"/>
      <c r="CX321" s="198"/>
      <c r="CY321" s="198"/>
      <c r="CZ321" s="198"/>
      <c r="DA321" s="198"/>
      <c r="DB321" s="198"/>
      <c r="DC321" s="198"/>
      <c r="DD321" s="198"/>
      <c r="DE321" s="198"/>
      <c r="DF321" s="198"/>
      <c r="DG321" s="198"/>
      <c r="DH321" s="198"/>
      <c r="DI321" s="198"/>
      <c r="DJ321" s="198"/>
      <c r="DK321" s="198"/>
      <c r="DL321" s="198"/>
      <c r="DM321" s="198"/>
      <c r="DN321" s="198"/>
      <c r="DO321" s="198"/>
      <c r="DP321" s="198"/>
      <c r="DQ321" s="198"/>
      <c r="DR321" s="198"/>
      <c r="DS321" s="198"/>
      <c r="DT321" s="198"/>
      <c r="DU321" s="198"/>
      <c r="DV321" s="198"/>
      <c r="DW321" s="198"/>
      <c r="DX321" s="198"/>
      <c r="DY321" s="198"/>
      <c r="DZ321" s="198"/>
      <c r="EA321" s="198"/>
      <c r="EB321" s="198"/>
      <c r="EC321" s="198"/>
      <c r="ED321" s="198"/>
    </row>
    <row r="322" spans="1:134" s="22" customFormat="1" ht="16.5" customHeight="1" x14ac:dyDescent="0.2">
      <c r="A322" s="92">
        <v>287</v>
      </c>
      <c r="B322" s="89" t="s">
        <v>107</v>
      </c>
      <c r="C322" s="91" t="s">
        <v>154</v>
      </c>
      <c r="D322" s="270">
        <v>150</v>
      </c>
      <c r="E322" s="109">
        <v>0</v>
      </c>
      <c r="F322" s="109">
        <f>D322</f>
        <v>150</v>
      </c>
      <c r="G322" s="144" t="s">
        <v>277</v>
      </c>
      <c r="H322" s="91" t="s">
        <v>1792</v>
      </c>
      <c r="I322" s="87">
        <v>300</v>
      </c>
      <c r="J322" s="87">
        <v>0</v>
      </c>
      <c r="K322" s="87">
        <f>I322+J322</f>
        <v>300</v>
      </c>
      <c r="L322" s="198"/>
      <c r="M322" s="198"/>
      <c r="N322" s="198"/>
      <c r="O322" s="198"/>
      <c r="P322" s="198"/>
      <c r="Q322" s="198"/>
      <c r="R322" s="198"/>
      <c r="S322" s="198"/>
      <c r="T322" s="198"/>
      <c r="U322" s="198"/>
      <c r="V322" s="198"/>
      <c r="W322" s="198"/>
      <c r="X322" s="198"/>
      <c r="Y322" s="198"/>
      <c r="Z322" s="198"/>
      <c r="AA322" s="198"/>
      <c r="AB322" s="198"/>
      <c r="AC322" s="198"/>
      <c r="AD322" s="198"/>
      <c r="AE322" s="198"/>
      <c r="AF322" s="198"/>
      <c r="AG322" s="198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198"/>
      <c r="AT322" s="198"/>
      <c r="AU322" s="198"/>
      <c r="AV322" s="198"/>
      <c r="AW322" s="198"/>
      <c r="AX322" s="198"/>
      <c r="AY322" s="198"/>
      <c r="AZ322" s="198"/>
      <c r="BA322" s="198"/>
      <c r="BB322" s="198"/>
      <c r="BC322" s="198"/>
      <c r="BD322" s="198"/>
      <c r="BE322" s="198"/>
      <c r="BF322" s="198"/>
      <c r="BG322" s="198"/>
      <c r="BH322" s="198"/>
      <c r="BI322" s="198"/>
      <c r="BJ322" s="198"/>
      <c r="BK322" s="198"/>
      <c r="BL322" s="198"/>
      <c r="BM322" s="198"/>
      <c r="BN322" s="198"/>
      <c r="BO322" s="198"/>
      <c r="BP322" s="198"/>
      <c r="BQ322" s="198"/>
      <c r="BR322" s="198"/>
      <c r="BS322" s="198"/>
      <c r="BT322" s="198"/>
      <c r="BU322" s="198"/>
      <c r="BV322" s="198"/>
      <c r="BW322" s="198"/>
      <c r="BX322" s="198"/>
      <c r="BY322" s="198"/>
      <c r="BZ322" s="198"/>
      <c r="CA322" s="198"/>
      <c r="CB322" s="198"/>
      <c r="CC322" s="198"/>
      <c r="CD322" s="198"/>
      <c r="CE322" s="198"/>
      <c r="CF322" s="198"/>
      <c r="CG322" s="198"/>
      <c r="CH322" s="198"/>
      <c r="CI322" s="198"/>
      <c r="CJ322" s="198"/>
      <c r="CK322" s="198"/>
      <c r="CL322" s="198"/>
      <c r="CM322" s="198"/>
      <c r="CN322" s="198"/>
      <c r="CO322" s="198"/>
      <c r="CP322" s="198"/>
      <c r="CQ322" s="198"/>
      <c r="CR322" s="198"/>
      <c r="CS322" s="198"/>
      <c r="CT322" s="198"/>
      <c r="CU322" s="198"/>
      <c r="CV322" s="198"/>
      <c r="CW322" s="198"/>
      <c r="CX322" s="198"/>
      <c r="CY322" s="198"/>
      <c r="CZ322" s="198"/>
      <c r="DA322" s="198"/>
      <c r="DB322" s="198"/>
      <c r="DC322" s="198"/>
      <c r="DD322" s="198"/>
      <c r="DE322" s="198"/>
      <c r="DF322" s="198"/>
      <c r="DG322" s="198"/>
      <c r="DH322" s="198"/>
      <c r="DI322" s="198"/>
      <c r="DJ322" s="198"/>
      <c r="DK322" s="198"/>
      <c r="DL322" s="198"/>
      <c r="DM322" s="198"/>
      <c r="DN322" s="198"/>
      <c r="DO322" s="198"/>
      <c r="DP322" s="198"/>
      <c r="DQ322" s="198"/>
      <c r="DR322" s="198"/>
      <c r="DS322" s="198"/>
      <c r="DT322" s="198"/>
      <c r="DU322" s="198"/>
      <c r="DV322" s="198"/>
      <c r="DW322" s="198"/>
      <c r="DX322" s="198"/>
      <c r="DY322" s="198"/>
      <c r="DZ322" s="198"/>
      <c r="EA322" s="198"/>
      <c r="EB322" s="198"/>
      <c r="EC322" s="198"/>
      <c r="ED322" s="198"/>
    </row>
    <row r="323" spans="1:134" s="22" customFormat="1" ht="15" customHeight="1" x14ac:dyDescent="0.2">
      <c r="A323" s="92">
        <v>288</v>
      </c>
      <c r="B323" s="90" t="s">
        <v>1583</v>
      </c>
      <c r="C323" s="162" t="s">
        <v>922</v>
      </c>
      <c r="D323" s="270">
        <v>300</v>
      </c>
      <c r="E323" s="109">
        <v>0</v>
      </c>
      <c r="F323" s="109">
        <f t="shared" si="39"/>
        <v>300</v>
      </c>
      <c r="G323" s="144" t="s">
        <v>555</v>
      </c>
      <c r="H323" s="161" t="s">
        <v>1790</v>
      </c>
      <c r="I323" s="87">
        <v>250</v>
      </c>
      <c r="J323" s="87">
        <v>0</v>
      </c>
      <c r="K323" s="87">
        <f t="shared" si="38"/>
        <v>250</v>
      </c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198"/>
      <c r="X323" s="198"/>
      <c r="Y323" s="198"/>
      <c r="Z323" s="198"/>
      <c r="AA323" s="198"/>
      <c r="AB323" s="198"/>
      <c r="AC323" s="198"/>
      <c r="AD323" s="198"/>
      <c r="AE323" s="198"/>
      <c r="AF323" s="198"/>
      <c r="AG323" s="198"/>
      <c r="AH323" s="198"/>
      <c r="AI323" s="198"/>
      <c r="AJ323" s="198"/>
      <c r="AK323" s="198"/>
      <c r="AL323" s="198"/>
      <c r="AM323" s="198"/>
      <c r="AN323" s="198"/>
      <c r="AO323" s="198"/>
      <c r="AP323" s="198"/>
      <c r="AQ323" s="198"/>
      <c r="AR323" s="198"/>
      <c r="AS323" s="198"/>
      <c r="AT323" s="198"/>
      <c r="AU323" s="198"/>
      <c r="AV323" s="198"/>
      <c r="AW323" s="198"/>
      <c r="AX323" s="198"/>
      <c r="AY323" s="198"/>
      <c r="AZ323" s="198"/>
      <c r="BA323" s="198"/>
      <c r="BB323" s="198"/>
      <c r="BC323" s="198"/>
      <c r="BD323" s="198"/>
      <c r="BE323" s="198"/>
      <c r="BF323" s="198"/>
      <c r="BG323" s="198"/>
      <c r="BH323" s="198"/>
      <c r="BI323" s="198"/>
      <c r="BJ323" s="198"/>
      <c r="BK323" s="198"/>
      <c r="BL323" s="198"/>
      <c r="BM323" s="198"/>
      <c r="BN323" s="198"/>
      <c r="BO323" s="198"/>
      <c r="BP323" s="198"/>
      <c r="BQ323" s="198"/>
      <c r="BR323" s="198"/>
      <c r="BS323" s="198"/>
      <c r="BT323" s="198"/>
      <c r="BU323" s="198"/>
      <c r="BV323" s="198"/>
      <c r="BW323" s="198"/>
      <c r="BX323" s="198"/>
      <c r="BY323" s="198"/>
      <c r="BZ323" s="198"/>
      <c r="CA323" s="198"/>
      <c r="CB323" s="198"/>
      <c r="CC323" s="198"/>
      <c r="CD323" s="198"/>
      <c r="CE323" s="198"/>
      <c r="CF323" s="198"/>
      <c r="CG323" s="198"/>
      <c r="CH323" s="198"/>
      <c r="CI323" s="198"/>
      <c r="CJ323" s="198"/>
      <c r="CK323" s="198"/>
      <c r="CL323" s="198"/>
      <c r="CM323" s="198"/>
      <c r="CN323" s="198"/>
      <c r="CO323" s="198"/>
      <c r="CP323" s="198"/>
      <c r="CQ323" s="198"/>
      <c r="CR323" s="198"/>
      <c r="CS323" s="198"/>
      <c r="CT323" s="198"/>
      <c r="CU323" s="198"/>
      <c r="CV323" s="198"/>
      <c r="CW323" s="198"/>
      <c r="CX323" s="198"/>
      <c r="CY323" s="198"/>
      <c r="CZ323" s="198"/>
      <c r="DA323" s="198"/>
      <c r="DB323" s="198"/>
      <c r="DC323" s="198"/>
      <c r="DD323" s="198"/>
      <c r="DE323" s="198"/>
      <c r="DF323" s="198"/>
      <c r="DG323" s="198"/>
      <c r="DH323" s="198"/>
      <c r="DI323" s="198"/>
      <c r="DJ323" s="198"/>
      <c r="DK323" s="198"/>
      <c r="DL323" s="198"/>
      <c r="DM323" s="198"/>
      <c r="DN323" s="198"/>
      <c r="DO323" s="198"/>
      <c r="DP323" s="198"/>
      <c r="DQ323" s="198"/>
      <c r="DR323" s="198"/>
      <c r="DS323" s="198"/>
      <c r="DT323" s="198"/>
      <c r="DU323" s="198"/>
      <c r="DV323" s="198"/>
      <c r="DW323" s="198"/>
      <c r="DX323" s="198"/>
      <c r="DY323" s="198"/>
      <c r="DZ323" s="198"/>
      <c r="EA323" s="198"/>
      <c r="EB323" s="198"/>
      <c r="EC323" s="198"/>
      <c r="ED323" s="198"/>
    </row>
    <row r="324" spans="1:134" s="22" customFormat="1" ht="15" customHeight="1" x14ac:dyDescent="0.2">
      <c r="A324" s="92">
        <f>A323+1</f>
        <v>289</v>
      </c>
      <c r="B324" s="89" t="s">
        <v>1584</v>
      </c>
      <c r="C324" s="91" t="s">
        <v>718</v>
      </c>
      <c r="D324" s="270">
        <v>250</v>
      </c>
      <c r="E324" s="109">
        <v>0</v>
      </c>
      <c r="F324" s="109">
        <f t="shared" si="39"/>
        <v>250</v>
      </c>
      <c r="G324" s="144" t="s">
        <v>259</v>
      </c>
      <c r="H324" s="161" t="s">
        <v>551</v>
      </c>
      <c r="I324" s="87">
        <v>200</v>
      </c>
      <c r="J324" s="87">
        <v>0</v>
      </c>
      <c r="K324" s="87">
        <f t="shared" si="38"/>
        <v>200</v>
      </c>
      <c r="L324" s="198"/>
      <c r="M324" s="198"/>
      <c r="N324" s="198"/>
      <c r="O324" s="198"/>
      <c r="P324" s="198"/>
      <c r="Q324" s="198"/>
      <c r="R324" s="198"/>
      <c r="S324" s="198"/>
      <c r="T324" s="198"/>
      <c r="U324" s="198"/>
      <c r="V324" s="198"/>
      <c r="W324" s="198"/>
      <c r="X324" s="198"/>
      <c r="Y324" s="198"/>
      <c r="Z324" s="198"/>
      <c r="AA324" s="198"/>
      <c r="AB324" s="198"/>
      <c r="AC324" s="198"/>
      <c r="AD324" s="198"/>
      <c r="AE324" s="198"/>
      <c r="AF324" s="198"/>
      <c r="AG324" s="198"/>
      <c r="AH324" s="198"/>
      <c r="AI324" s="198"/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198"/>
      <c r="AT324" s="198"/>
      <c r="AU324" s="198"/>
      <c r="AV324" s="198"/>
      <c r="AW324" s="198"/>
      <c r="AX324" s="198"/>
      <c r="AY324" s="198"/>
      <c r="AZ324" s="198"/>
      <c r="BA324" s="198"/>
      <c r="BB324" s="198"/>
      <c r="BC324" s="198"/>
      <c r="BD324" s="198"/>
      <c r="BE324" s="198"/>
      <c r="BF324" s="198"/>
      <c r="BG324" s="198"/>
      <c r="BH324" s="198"/>
      <c r="BI324" s="198"/>
      <c r="BJ324" s="198"/>
      <c r="BK324" s="198"/>
      <c r="BL324" s="198"/>
      <c r="BM324" s="198"/>
      <c r="BN324" s="198"/>
      <c r="BO324" s="198"/>
      <c r="BP324" s="198"/>
      <c r="BQ324" s="198"/>
      <c r="BR324" s="198"/>
      <c r="BS324" s="198"/>
      <c r="BT324" s="198"/>
      <c r="BU324" s="198"/>
      <c r="BV324" s="198"/>
      <c r="BW324" s="198"/>
      <c r="BX324" s="198"/>
      <c r="BY324" s="198"/>
      <c r="BZ324" s="198"/>
      <c r="CA324" s="198"/>
      <c r="CB324" s="198"/>
      <c r="CC324" s="198"/>
      <c r="CD324" s="198"/>
      <c r="CE324" s="198"/>
      <c r="CF324" s="198"/>
      <c r="CG324" s="198"/>
      <c r="CH324" s="198"/>
      <c r="CI324" s="198"/>
      <c r="CJ324" s="198"/>
      <c r="CK324" s="198"/>
      <c r="CL324" s="198"/>
      <c r="CM324" s="198"/>
      <c r="CN324" s="198"/>
      <c r="CO324" s="198"/>
      <c r="CP324" s="198"/>
      <c r="CQ324" s="198"/>
      <c r="CR324" s="198"/>
      <c r="CS324" s="198"/>
      <c r="CT324" s="198"/>
      <c r="CU324" s="198"/>
      <c r="CV324" s="198"/>
      <c r="CW324" s="198"/>
      <c r="CX324" s="198"/>
      <c r="CY324" s="198"/>
      <c r="CZ324" s="198"/>
      <c r="DA324" s="198"/>
      <c r="DB324" s="198"/>
      <c r="DC324" s="198"/>
      <c r="DD324" s="198"/>
      <c r="DE324" s="198"/>
      <c r="DF324" s="198"/>
      <c r="DG324" s="198"/>
      <c r="DH324" s="198"/>
      <c r="DI324" s="198"/>
      <c r="DJ324" s="198"/>
      <c r="DK324" s="198"/>
      <c r="DL324" s="198"/>
      <c r="DM324" s="198"/>
      <c r="DN324" s="198"/>
      <c r="DO324" s="198"/>
      <c r="DP324" s="198"/>
      <c r="DQ324" s="198"/>
      <c r="DR324" s="198"/>
      <c r="DS324" s="198"/>
      <c r="DT324" s="198"/>
      <c r="DU324" s="198"/>
      <c r="DV324" s="198"/>
      <c r="DW324" s="198"/>
      <c r="DX324" s="198"/>
      <c r="DY324" s="198"/>
      <c r="DZ324" s="198"/>
      <c r="EA324" s="198"/>
      <c r="EB324" s="198"/>
      <c r="EC324" s="198"/>
      <c r="ED324" s="198"/>
    </row>
    <row r="325" spans="1:134" s="22" customFormat="1" ht="15.75" customHeight="1" x14ac:dyDescent="0.2">
      <c r="A325" s="92">
        <f>A324+1</f>
        <v>290</v>
      </c>
      <c r="B325" s="89" t="s">
        <v>102</v>
      </c>
      <c r="C325" s="91" t="s">
        <v>719</v>
      </c>
      <c r="D325" s="270">
        <v>250</v>
      </c>
      <c r="E325" s="109">
        <v>0</v>
      </c>
      <c r="F325" s="109">
        <f t="shared" si="39"/>
        <v>250</v>
      </c>
      <c r="G325" s="144" t="s">
        <v>270</v>
      </c>
      <c r="H325" s="163" t="s">
        <v>1785</v>
      </c>
      <c r="I325" s="87">
        <v>300</v>
      </c>
      <c r="J325" s="87">
        <v>0</v>
      </c>
      <c r="K325" s="87">
        <f t="shared" si="38"/>
        <v>300</v>
      </c>
      <c r="L325" s="198"/>
      <c r="M325" s="198"/>
      <c r="N325" s="198"/>
      <c r="O325" s="198"/>
      <c r="P325" s="198"/>
      <c r="Q325" s="198"/>
      <c r="R325" s="198"/>
      <c r="S325" s="198"/>
      <c r="T325" s="198"/>
      <c r="U325" s="198"/>
      <c r="V325" s="198"/>
      <c r="W325" s="198"/>
      <c r="X325" s="198"/>
      <c r="Y325" s="198"/>
      <c r="Z325" s="198"/>
      <c r="AA325" s="198"/>
      <c r="AB325" s="198"/>
      <c r="AC325" s="198"/>
      <c r="AD325" s="198"/>
      <c r="AE325" s="198"/>
      <c r="AF325" s="198"/>
      <c r="AG325" s="198"/>
      <c r="AH325" s="198"/>
      <c r="AI325" s="198"/>
      <c r="AJ325" s="198"/>
      <c r="AK325" s="198"/>
      <c r="AL325" s="198"/>
      <c r="AM325" s="198"/>
      <c r="AN325" s="198"/>
      <c r="AO325" s="198"/>
      <c r="AP325" s="198"/>
      <c r="AQ325" s="198"/>
      <c r="AR325" s="198"/>
      <c r="AS325" s="198"/>
      <c r="AT325" s="198"/>
      <c r="AU325" s="198"/>
      <c r="AV325" s="198"/>
      <c r="AW325" s="198"/>
      <c r="AX325" s="198"/>
      <c r="AY325" s="198"/>
      <c r="AZ325" s="198"/>
      <c r="BA325" s="198"/>
      <c r="BB325" s="198"/>
      <c r="BC325" s="198"/>
      <c r="BD325" s="198"/>
      <c r="BE325" s="198"/>
      <c r="BF325" s="198"/>
      <c r="BG325" s="198"/>
      <c r="BH325" s="198"/>
      <c r="BI325" s="198"/>
      <c r="BJ325" s="198"/>
      <c r="BK325" s="198"/>
      <c r="BL325" s="198"/>
      <c r="BM325" s="198"/>
      <c r="BN325" s="198"/>
      <c r="BO325" s="198"/>
      <c r="BP325" s="198"/>
      <c r="BQ325" s="198"/>
      <c r="BR325" s="198"/>
      <c r="BS325" s="198"/>
      <c r="BT325" s="198"/>
      <c r="BU325" s="198"/>
      <c r="BV325" s="198"/>
      <c r="BW325" s="198"/>
      <c r="BX325" s="198"/>
      <c r="BY325" s="198"/>
      <c r="BZ325" s="198"/>
      <c r="CA325" s="198"/>
      <c r="CB325" s="198"/>
      <c r="CC325" s="198"/>
      <c r="CD325" s="198"/>
      <c r="CE325" s="198"/>
      <c r="CF325" s="198"/>
      <c r="CG325" s="198"/>
      <c r="CH325" s="198"/>
      <c r="CI325" s="198"/>
      <c r="CJ325" s="198"/>
      <c r="CK325" s="198"/>
      <c r="CL325" s="198"/>
      <c r="CM325" s="198"/>
      <c r="CN325" s="198"/>
      <c r="CO325" s="198"/>
      <c r="CP325" s="198"/>
      <c r="CQ325" s="198"/>
      <c r="CR325" s="198"/>
      <c r="CS325" s="198"/>
      <c r="CT325" s="198"/>
      <c r="CU325" s="198"/>
      <c r="CV325" s="198"/>
      <c r="CW325" s="198"/>
      <c r="CX325" s="198"/>
      <c r="CY325" s="198"/>
      <c r="CZ325" s="198"/>
      <c r="DA325" s="198"/>
      <c r="DB325" s="198"/>
      <c r="DC325" s="198"/>
      <c r="DD325" s="198"/>
      <c r="DE325" s="198"/>
      <c r="DF325" s="198"/>
      <c r="DG325" s="198"/>
      <c r="DH325" s="198"/>
      <c r="DI325" s="198"/>
      <c r="DJ325" s="198"/>
      <c r="DK325" s="198"/>
      <c r="DL325" s="198"/>
      <c r="DM325" s="198"/>
      <c r="DN325" s="198"/>
      <c r="DO325" s="198"/>
      <c r="DP325" s="198"/>
      <c r="DQ325" s="198"/>
      <c r="DR325" s="198"/>
      <c r="DS325" s="198"/>
      <c r="DT325" s="198"/>
      <c r="DU325" s="198"/>
      <c r="DV325" s="198"/>
      <c r="DW325" s="198"/>
      <c r="DX325" s="198"/>
      <c r="DY325" s="198"/>
      <c r="DZ325" s="198"/>
      <c r="EA325" s="198"/>
      <c r="EB325" s="198"/>
      <c r="EC325" s="198"/>
      <c r="ED325" s="198"/>
    </row>
    <row r="326" spans="1:134" s="22" customFormat="1" ht="15.75" customHeight="1" x14ac:dyDescent="0.2">
      <c r="A326" s="92">
        <v>291</v>
      </c>
      <c r="B326" s="89" t="s">
        <v>1593</v>
      </c>
      <c r="C326" s="91" t="s">
        <v>162</v>
      </c>
      <c r="D326" s="108">
        <v>250</v>
      </c>
      <c r="E326" s="109">
        <v>0</v>
      </c>
      <c r="F326" s="109">
        <f>D326</f>
        <v>250</v>
      </c>
      <c r="G326" s="144" t="s">
        <v>267</v>
      </c>
      <c r="H326" s="91" t="s">
        <v>160</v>
      </c>
      <c r="I326" s="94">
        <v>250</v>
      </c>
      <c r="J326" s="87">
        <v>0</v>
      </c>
      <c r="K326" s="87">
        <f>I326+J326</f>
        <v>250</v>
      </c>
      <c r="L326" s="198"/>
      <c r="M326" s="198"/>
      <c r="N326" s="198"/>
      <c r="O326" s="198"/>
      <c r="P326" s="198"/>
      <c r="Q326" s="198"/>
      <c r="R326" s="198"/>
      <c r="S326" s="198"/>
      <c r="T326" s="198"/>
      <c r="U326" s="198"/>
      <c r="V326" s="198"/>
      <c r="W326" s="198"/>
      <c r="X326" s="198"/>
      <c r="Y326" s="198"/>
      <c r="Z326" s="198"/>
      <c r="AA326" s="198"/>
      <c r="AB326" s="198"/>
      <c r="AC326" s="198"/>
      <c r="AD326" s="198"/>
      <c r="AE326" s="198"/>
      <c r="AF326" s="198"/>
      <c r="AG326" s="198"/>
      <c r="AH326" s="198"/>
      <c r="AI326" s="198"/>
      <c r="AJ326" s="198"/>
      <c r="AK326" s="198"/>
      <c r="AL326" s="198"/>
      <c r="AM326" s="198"/>
      <c r="AN326" s="198"/>
      <c r="AO326" s="198"/>
      <c r="AP326" s="198"/>
      <c r="AQ326" s="198"/>
      <c r="AR326" s="198"/>
      <c r="AS326" s="198"/>
      <c r="AT326" s="198"/>
      <c r="AU326" s="198"/>
      <c r="AV326" s="198"/>
      <c r="AW326" s="198"/>
      <c r="AX326" s="198"/>
      <c r="AY326" s="198"/>
      <c r="AZ326" s="198"/>
      <c r="BA326" s="198"/>
      <c r="BB326" s="198"/>
      <c r="BC326" s="198"/>
      <c r="BD326" s="198"/>
      <c r="BE326" s="198"/>
      <c r="BF326" s="198"/>
      <c r="BG326" s="198"/>
      <c r="BH326" s="198"/>
      <c r="BI326" s="198"/>
      <c r="BJ326" s="198"/>
      <c r="BK326" s="198"/>
      <c r="BL326" s="198"/>
      <c r="BM326" s="198"/>
      <c r="BN326" s="198"/>
      <c r="BO326" s="198"/>
      <c r="BP326" s="198"/>
      <c r="BQ326" s="198"/>
      <c r="BR326" s="198"/>
      <c r="BS326" s="198"/>
      <c r="BT326" s="198"/>
      <c r="BU326" s="198"/>
      <c r="BV326" s="198"/>
      <c r="BW326" s="198"/>
      <c r="BX326" s="198"/>
      <c r="BY326" s="198"/>
      <c r="BZ326" s="198"/>
      <c r="CA326" s="198"/>
      <c r="CB326" s="198"/>
      <c r="CC326" s="198"/>
      <c r="CD326" s="198"/>
      <c r="CE326" s="198"/>
      <c r="CF326" s="198"/>
      <c r="CG326" s="198"/>
      <c r="CH326" s="198"/>
      <c r="CI326" s="198"/>
      <c r="CJ326" s="198"/>
      <c r="CK326" s="198"/>
      <c r="CL326" s="198"/>
      <c r="CM326" s="198"/>
      <c r="CN326" s="198"/>
      <c r="CO326" s="198"/>
      <c r="CP326" s="198"/>
      <c r="CQ326" s="198"/>
      <c r="CR326" s="198"/>
      <c r="CS326" s="198"/>
      <c r="CT326" s="198"/>
      <c r="CU326" s="198"/>
      <c r="CV326" s="198"/>
      <c r="CW326" s="198"/>
      <c r="CX326" s="198"/>
      <c r="CY326" s="198"/>
      <c r="CZ326" s="198"/>
      <c r="DA326" s="198"/>
      <c r="DB326" s="198"/>
      <c r="DC326" s="198"/>
      <c r="DD326" s="198"/>
      <c r="DE326" s="198"/>
      <c r="DF326" s="198"/>
      <c r="DG326" s="198"/>
      <c r="DH326" s="198"/>
      <c r="DI326" s="198"/>
      <c r="DJ326" s="198"/>
      <c r="DK326" s="198"/>
      <c r="DL326" s="198"/>
      <c r="DM326" s="198"/>
      <c r="DN326" s="198"/>
      <c r="DO326" s="198"/>
      <c r="DP326" s="198"/>
      <c r="DQ326" s="198"/>
      <c r="DR326" s="198"/>
      <c r="DS326" s="198"/>
      <c r="DT326" s="198"/>
      <c r="DU326" s="198"/>
      <c r="DV326" s="198"/>
      <c r="DW326" s="198"/>
      <c r="DX326" s="198"/>
      <c r="DY326" s="198"/>
      <c r="DZ326" s="198"/>
      <c r="EA326" s="198"/>
      <c r="EB326" s="198"/>
      <c r="EC326" s="198"/>
      <c r="ED326" s="198"/>
    </row>
    <row r="327" spans="1:134" s="22" customFormat="1" x14ac:dyDescent="0.2">
      <c r="A327" s="92">
        <v>292</v>
      </c>
      <c r="B327" s="90" t="s">
        <v>105</v>
      </c>
      <c r="C327" s="91" t="s">
        <v>1781</v>
      </c>
      <c r="D327" s="270">
        <v>250</v>
      </c>
      <c r="E327" s="109">
        <v>0</v>
      </c>
      <c r="F327" s="109">
        <f t="shared" si="39"/>
        <v>250</v>
      </c>
      <c r="G327" s="144" t="s">
        <v>271</v>
      </c>
      <c r="H327" s="161" t="s">
        <v>1791</v>
      </c>
      <c r="I327" s="87">
        <v>350</v>
      </c>
      <c r="J327" s="87">
        <v>0</v>
      </c>
      <c r="K327" s="87">
        <f t="shared" si="38"/>
        <v>350</v>
      </c>
      <c r="L327" s="198"/>
      <c r="M327" s="198"/>
      <c r="N327" s="198"/>
      <c r="O327" s="198"/>
      <c r="P327" s="198"/>
      <c r="Q327" s="198"/>
      <c r="R327" s="198"/>
      <c r="S327" s="198"/>
      <c r="T327" s="198"/>
      <c r="U327" s="198"/>
      <c r="V327" s="198"/>
      <c r="W327" s="198"/>
      <c r="X327" s="198"/>
      <c r="Y327" s="198"/>
      <c r="Z327" s="198"/>
      <c r="AA327" s="198"/>
      <c r="AB327" s="198"/>
      <c r="AC327" s="198"/>
      <c r="AD327" s="198"/>
      <c r="AE327" s="198"/>
      <c r="AF327" s="198"/>
      <c r="AG327" s="198"/>
      <c r="AH327" s="198"/>
      <c r="AI327" s="198"/>
      <c r="AJ327" s="198"/>
      <c r="AK327" s="198"/>
      <c r="AL327" s="198"/>
      <c r="AM327" s="198"/>
      <c r="AN327" s="198"/>
      <c r="AO327" s="198"/>
      <c r="AP327" s="198"/>
      <c r="AQ327" s="198"/>
      <c r="AR327" s="198"/>
      <c r="AS327" s="198"/>
      <c r="AT327" s="198"/>
      <c r="AU327" s="198"/>
      <c r="AV327" s="198"/>
      <c r="AW327" s="198"/>
      <c r="AX327" s="198"/>
      <c r="AY327" s="198"/>
      <c r="AZ327" s="198"/>
      <c r="BA327" s="198"/>
      <c r="BB327" s="198"/>
      <c r="BC327" s="198"/>
      <c r="BD327" s="198"/>
      <c r="BE327" s="198"/>
      <c r="BF327" s="198"/>
      <c r="BG327" s="198"/>
      <c r="BH327" s="198"/>
      <c r="BI327" s="198"/>
      <c r="BJ327" s="198"/>
      <c r="BK327" s="198"/>
      <c r="BL327" s="198"/>
      <c r="BM327" s="198"/>
      <c r="BN327" s="198"/>
      <c r="BO327" s="198"/>
      <c r="BP327" s="198"/>
      <c r="BQ327" s="198"/>
      <c r="BR327" s="198"/>
      <c r="BS327" s="198"/>
      <c r="BT327" s="198"/>
      <c r="BU327" s="198"/>
      <c r="BV327" s="198"/>
      <c r="BW327" s="198"/>
      <c r="BX327" s="198"/>
      <c r="BY327" s="198"/>
      <c r="BZ327" s="198"/>
      <c r="CA327" s="198"/>
      <c r="CB327" s="198"/>
      <c r="CC327" s="198"/>
      <c r="CD327" s="198"/>
      <c r="CE327" s="198"/>
      <c r="CF327" s="198"/>
      <c r="CG327" s="198"/>
      <c r="CH327" s="198"/>
      <c r="CI327" s="198"/>
      <c r="CJ327" s="198"/>
      <c r="CK327" s="198"/>
      <c r="CL327" s="198"/>
      <c r="CM327" s="198"/>
      <c r="CN327" s="198"/>
      <c r="CO327" s="198"/>
      <c r="CP327" s="198"/>
      <c r="CQ327" s="198"/>
      <c r="CR327" s="198"/>
      <c r="CS327" s="198"/>
      <c r="CT327" s="198"/>
      <c r="CU327" s="198"/>
      <c r="CV327" s="198"/>
      <c r="CW327" s="198"/>
      <c r="CX327" s="198"/>
      <c r="CY327" s="198"/>
      <c r="CZ327" s="198"/>
      <c r="DA327" s="198"/>
      <c r="DB327" s="198"/>
      <c r="DC327" s="198"/>
      <c r="DD327" s="198"/>
      <c r="DE327" s="198"/>
      <c r="DF327" s="198"/>
      <c r="DG327" s="198"/>
      <c r="DH327" s="198"/>
      <c r="DI327" s="198"/>
      <c r="DJ327" s="198"/>
      <c r="DK327" s="198"/>
      <c r="DL327" s="198"/>
      <c r="DM327" s="198"/>
      <c r="DN327" s="198"/>
      <c r="DO327" s="198"/>
      <c r="DP327" s="198"/>
      <c r="DQ327" s="198"/>
      <c r="DR327" s="198"/>
      <c r="DS327" s="198"/>
      <c r="DT327" s="198"/>
      <c r="DU327" s="198"/>
      <c r="DV327" s="198"/>
      <c r="DW327" s="198"/>
      <c r="DX327" s="198"/>
      <c r="DY327" s="198"/>
      <c r="DZ327" s="198"/>
      <c r="EA327" s="198"/>
      <c r="EB327" s="198"/>
      <c r="EC327" s="198"/>
      <c r="ED327" s="198"/>
    </row>
    <row r="328" spans="1:134" s="22" customFormat="1" ht="16.5" customHeight="1" x14ac:dyDescent="0.2">
      <c r="A328" s="92">
        <v>293</v>
      </c>
      <c r="B328" s="89"/>
      <c r="C328" s="114" t="s">
        <v>1532</v>
      </c>
      <c r="D328" s="108"/>
      <c r="E328" s="109"/>
      <c r="F328" s="109"/>
      <c r="G328" s="137" t="s">
        <v>268</v>
      </c>
      <c r="H328" s="145" t="s">
        <v>269</v>
      </c>
      <c r="I328" s="94">
        <v>250</v>
      </c>
      <c r="J328" s="87">
        <v>0</v>
      </c>
      <c r="K328" s="87">
        <f>I328+J328</f>
        <v>250</v>
      </c>
      <c r="L328" s="198"/>
      <c r="M328" s="198"/>
      <c r="N328" s="198"/>
      <c r="O328" s="198"/>
      <c r="P328" s="198"/>
      <c r="Q328" s="198"/>
      <c r="R328" s="198"/>
      <c r="S328" s="198"/>
      <c r="T328" s="198"/>
      <c r="U328" s="198"/>
      <c r="V328" s="198"/>
      <c r="W328" s="198"/>
      <c r="X328" s="198"/>
      <c r="Y328" s="198"/>
      <c r="Z328" s="198"/>
      <c r="AA328" s="198"/>
      <c r="AB328" s="198"/>
      <c r="AC328" s="198"/>
      <c r="AD328" s="198"/>
      <c r="AE328" s="198"/>
      <c r="AF328" s="198"/>
      <c r="AG328" s="198"/>
      <c r="AH328" s="198"/>
      <c r="AI328" s="198"/>
      <c r="AJ328" s="198"/>
      <c r="AK328" s="198"/>
      <c r="AL328" s="198"/>
      <c r="AM328" s="198"/>
      <c r="AN328" s="198"/>
      <c r="AO328" s="198"/>
      <c r="AP328" s="198"/>
      <c r="AQ328" s="198"/>
      <c r="AR328" s="198"/>
      <c r="AS328" s="198"/>
      <c r="AT328" s="198"/>
      <c r="AU328" s="198"/>
      <c r="AV328" s="198"/>
      <c r="AW328" s="198"/>
      <c r="AX328" s="198"/>
      <c r="AY328" s="198"/>
      <c r="AZ328" s="198"/>
      <c r="BA328" s="198"/>
      <c r="BB328" s="198"/>
      <c r="BC328" s="198"/>
      <c r="BD328" s="198"/>
      <c r="BE328" s="198"/>
      <c r="BF328" s="198"/>
      <c r="BG328" s="198"/>
      <c r="BH328" s="198"/>
      <c r="BI328" s="198"/>
      <c r="BJ328" s="198"/>
      <c r="BK328" s="198"/>
      <c r="BL328" s="198"/>
      <c r="BM328" s="198"/>
      <c r="BN328" s="198"/>
      <c r="BO328" s="198"/>
      <c r="BP328" s="198"/>
      <c r="BQ328" s="198"/>
      <c r="BR328" s="198"/>
      <c r="BS328" s="198"/>
      <c r="BT328" s="198"/>
      <c r="BU328" s="198"/>
      <c r="BV328" s="198"/>
      <c r="BW328" s="198"/>
      <c r="BX328" s="198"/>
      <c r="BY328" s="198"/>
      <c r="BZ328" s="198"/>
      <c r="CA328" s="198"/>
      <c r="CB328" s="198"/>
      <c r="CC328" s="198"/>
      <c r="CD328" s="198"/>
      <c r="CE328" s="198"/>
      <c r="CF328" s="198"/>
      <c r="CG328" s="198"/>
      <c r="CH328" s="198"/>
      <c r="CI328" s="198"/>
      <c r="CJ328" s="198"/>
      <c r="CK328" s="198"/>
      <c r="CL328" s="198"/>
      <c r="CM328" s="198"/>
      <c r="CN328" s="198"/>
      <c r="CO328" s="198"/>
      <c r="CP328" s="198"/>
      <c r="CQ328" s="198"/>
      <c r="CR328" s="198"/>
      <c r="CS328" s="198"/>
      <c r="CT328" s="198"/>
      <c r="CU328" s="198"/>
      <c r="CV328" s="198"/>
      <c r="CW328" s="198"/>
      <c r="CX328" s="198"/>
      <c r="CY328" s="198"/>
      <c r="CZ328" s="198"/>
      <c r="DA328" s="198"/>
      <c r="DB328" s="198"/>
      <c r="DC328" s="198"/>
      <c r="DD328" s="198"/>
      <c r="DE328" s="198"/>
      <c r="DF328" s="198"/>
      <c r="DG328" s="198"/>
      <c r="DH328" s="198"/>
      <c r="DI328" s="198"/>
      <c r="DJ328" s="198"/>
      <c r="DK328" s="198"/>
      <c r="DL328" s="198"/>
      <c r="DM328" s="198"/>
      <c r="DN328" s="198"/>
      <c r="DO328" s="198"/>
      <c r="DP328" s="198"/>
      <c r="DQ328" s="198"/>
      <c r="DR328" s="198"/>
      <c r="DS328" s="198"/>
      <c r="DT328" s="198"/>
      <c r="DU328" s="198"/>
      <c r="DV328" s="198"/>
      <c r="DW328" s="198"/>
      <c r="DX328" s="198"/>
      <c r="DY328" s="198"/>
      <c r="DZ328" s="198"/>
      <c r="EA328" s="198"/>
      <c r="EB328" s="198"/>
      <c r="EC328" s="198"/>
      <c r="ED328" s="198"/>
    </row>
    <row r="329" spans="1:134" s="22" customFormat="1" ht="16.5" customHeight="1" x14ac:dyDescent="0.2">
      <c r="A329" s="92">
        <v>294</v>
      </c>
      <c r="B329" s="89" t="s">
        <v>108</v>
      </c>
      <c r="C329" s="91" t="s">
        <v>155</v>
      </c>
      <c r="D329" s="270">
        <v>150</v>
      </c>
      <c r="E329" s="109">
        <v>0</v>
      </c>
      <c r="F329" s="109">
        <f t="shared" si="39"/>
        <v>150</v>
      </c>
      <c r="G329" s="137" t="s">
        <v>552</v>
      </c>
      <c r="H329" s="161" t="s">
        <v>1794</v>
      </c>
      <c r="I329" s="87">
        <v>350</v>
      </c>
      <c r="J329" s="87">
        <v>0</v>
      </c>
      <c r="K329" s="87">
        <f t="shared" si="38"/>
        <v>350</v>
      </c>
      <c r="L329" s="198"/>
      <c r="M329" s="198"/>
      <c r="N329" s="198"/>
      <c r="O329" s="198"/>
      <c r="P329" s="198"/>
      <c r="Q329" s="198"/>
      <c r="R329" s="198"/>
      <c r="S329" s="198"/>
      <c r="T329" s="198"/>
      <c r="U329" s="198"/>
      <c r="V329" s="198"/>
      <c r="W329" s="198"/>
      <c r="X329" s="198"/>
      <c r="Y329" s="198"/>
      <c r="Z329" s="198"/>
      <c r="AA329" s="198"/>
      <c r="AB329" s="198"/>
      <c r="AC329" s="198"/>
      <c r="AD329" s="198"/>
      <c r="AE329" s="198"/>
      <c r="AF329" s="198"/>
      <c r="AG329" s="198"/>
      <c r="AH329" s="198"/>
      <c r="AI329" s="198"/>
      <c r="AJ329" s="198"/>
      <c r="AK329" s="198"/>
      <c r="AL329" s="198"/>
      <c r="AM329" s="198"/>
      <c r="AN329" s="198"/>
      <c r="AO329" s="198"/>
      <c r="AP329" s="198"/>
      <c r="AQ329" s="198"/>
      <c r="AR329" s="198"/>
      <c r="AS329" s="198"/>
      <c r="AT329" s="198"/>
      <c r="AU329" s="198"/>
      <c r="AV329" s="198"/>
      <c r="AW329" s="198"/>
      <c r="AX329" s="198"/>
      <c r="AY329" s="198"/>
      <c r="AZ329" s="198"/>
      <c r="BA329" s="198"/>
      <c r="BB329" s="198"/>
      <c r="BC329" s="198"/>
      <c r="BD329" s="198"/>
      <c r="BE329" s="198"/>
      <c r="BF329" s="198"/>
      <c r="BG329" s="198"/>
      <c r="BH329" s="198"/>
      <c r="BI329" s="198"/>
      <c r="BJ329" s="198"/>
      <c r="BK329" s="198"/>
      <c r="BL329" s="198"/>
      <c r="BM329" s="198"/>
      <c r="BN329" s="198"/>
      <c r="BO329" s="198"/>
      <c r="BP329" s="198"/>
      <c r="BQ329" s="198"/>
      <c r="BR329" s="198"/>
      <c r="BS329" s="198"/>
      <c r="BT329" s="198"/>
      <c r="BU329" s="198"/>
      <c r="BV329" s="198"/>
      <c r="BW329" s="198"/>
      <c r="BX329" s="198"/>
      <c r="BY329" s="198"/>
      <c r="BZ329" s="198"/>
      <c r="CA329" s="198"/>
      <c r="CB329" s="198"/>
      <c r="CC329" s="198"/>
      <c r="CD329" s="198"/>
      <c r="CE329" s="198"/>
      <c r="CF329" s="198"/>
      <c r="CG329" s="198"/>
      <c r="CH329" s="198"/>
      <c r="CI329" s="198"/>
      <c r="CJ329" s="198"/>
      <c r="CK329" s="198"/>
      <c r="CL329" s="198"/>
      <c r="CM329" s="198"/>
      <c r="CN329" s="198"/>
      <c r="CO329" s="198"/>
      <c r="CP329" s="198"/>
      <c r="CQ329" s="198"/>
      <c r="CR329" s="198"/>
      <c r="CS329" s="198"/>
      <c r="CT329" s="198"/>
      <c r="CU329" s="198"/>
      <c r="CV329" s="198"/>
      <c r="CW329" s="198"/>
      <c r="CX329" s="198"/>
      <c r="CY329" s="198"/>
      <c r="CZ329" s="198"/>
      <c r="DA329" s="198"/>
      <c r="DB329" s="198"/>
      <c r="DC329" s="198"/>
      <c r="DD329" s="198"/>
      <c r="DE329" s="198"/>
      <c r="DF329" s="198"/>
      <c r="DG329" s="198"/>
      <c r="DH329" s="198"/>
      <c r="DI329" s="198"/>
      <c r="DJ329" s="198"/>
      <c r="DK329" s="198"/>
      <c r="DL329" s="198"/>
      <c r="DM329" s="198"/>
      <c r="DN329" s="198"/>
      <c r="DO329" s="198"/>
      <c r="DP329" s="198"/>
      <c r="DQ329" s="198"/>
      <c r="DR329" s="198"/>
      <c r="DS329" s="198"/>
      <c r="DT329" s="198"/>
      <c r="DU329" s="198"/>
      <c r="DV329" s="198"/>
      <c r="DW329" s="198"/>
      <c r="DX329" s="198"/>
      <c r="DY329" s="198"/>
      <c r="DZ329" s="198"/>
      <c r="EA329" s="198"/>
      <c r="EB329" s="198"/>
      <c r="EC329" s="198"/>
      <c r="ED329" s="198"/>
    </row>
    <row r="330" spans="1:134" s="22" customFormat="1" ht="19.5" customHeight="1" x14ac:dyDescent="0.2">
      <c r="A330" s="92">
        <f>A329+1</f>
        <v>295</v>
      </c>
      <c r="B330" s="89" t="s">
        <v>1587</v>
      </c>
      <c r="C330" s="91" t="s">
        <v>156</v>
      </c>
      <c r="D330" s="270">
        <v>200</v>
      </c>
      <c r="E330" s="109">
        <v>0</v>
      </c>
      <c r="F330" s="109">
        <f t="shared" si="39"/>
        <v>200</v>
      </c>
      <c r="G330" s="144" t="s">
        <v>262</v>
      </c>
      <c r="H330" s="161" t="s">
        <v>556</v>
      </c>
      <c r="I330" s="87">
        <v>200</v>
      </c>
      <c r="J330" s="87">
        <v>0</v>
      </c>
      <c r="K330" s="87">
        <f t="shared" si="38"/>
        <v>200</v>
      </c>
      <c r="L330" s="198"/>
      <c r="M330" s="198"/>
      <c r="N330" s="198"/>
      <c r="O330" s="198"/>
      <c r="P330" s="198"/>
      <c r="Q330" s="198"/>
      <c r="R330" s="198"/>
      <c r="S330" s="198"/>
      <c r="T330" s="198"/>
      <c r="U330" s="198"/>
      <c r="V330" s="198"/>
      <c r="W330" s="198"/>
      <c r="X330" s="198"/>
      <c r="Y330" s="198"/>
      <c r="Z330" s="198"/>
      <c r="AA330" s="198"/>
      <c r="AB330" s="198"/>
      <c r="AC330" s="198"/>
      <c r="AD330" s="198"/>
      <c r="AE330" s="198"/>
      <c r="AF330" s="198"/>
      <c r="AG330" s="198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8"/>
      <c r="AT330" s="198"/>
      <c r="AU330" s="198"/>
      <c r="AV330" s="198"/>
      <c r="AW330" s="198"/>
      <c r="AX330" s="198"/>
      <c r="AY330" s="198"/>
      <c r="AZ330" s="198"/>
      <c r="BA330" s="198"/>
      <c r="BB330" s="198"/>
      <c r="BC330" s="198"/>
      <c r="BD330" s="198"/>
      <c r="BE330" s="198"/>
      <c r="BF330" s="198"/>
      <c r="BG330" s="198"/>
      <c r="BH330" s="198"/>
      <c r="BI330" s="198"/>
      <c r="BJ330" s="198"/>
      <c r="BK330" s="198"/>
      <c r="BL330" s="198"/>
      <c r="BM330" s="198"/>
      <c r="BN330" s="198"/>
      <c r="BO330" s="198"/>
      <c r="BP330" s="198"/>
      <c r="BQ330" s="198"/>
      <c r="BR330" s="198"/>
      <c r="BS330" s="198"/>
      <c r="BT330" s="198"/>
      <c r="BU330" s="198"/>
      <c r="BV330" s="198"/>
      <c r="BW330" s="198"/>
      <c r="BX330" s="198"/>
      <c r="BY330" s="198"/>
      <c r="BZ330" s="198"/>
      <c r="CA330" s="198"/>
      <c r="CB330" s="198"/>
      <c r="CC330" s="198"/>
      <c r="CD330" s="198"/>
      <c r="CE330" s="198"/>
      <c r="CF330" s="198"/>
      <c r="CG330" s="198"/>
      <c r="CH330" s="198"/>
      <c r="CI330" s="198"/>
      <c r="CJ330" s="198"/>
      <c r="CK330" s="198"/>
      <c r="CL330" s="198"/>
      <c r="CM330" s="198"/>
      <c r="CN330" s="198"/>
      <c r="CO330" s="198"/>
      <c r="CP330" s="198"/>
      <c r="CQ330" s="198"/>
      <c r="CR330" s="198"/>
      <c r="CS330" s="198"/>
      <c r="CT330" s="198"/>
      <c r="CU330" s="198"/>
      <c r="CV330" s="198"/>
      <c r="CW330" s="198"/>
      <c r="CX330" s="198"/>
      <c r="CY330" s="198"/>
      <c r="CZ330" s="198"/>
      <c r="DA330" s="198"/>
      <c r="DB330" s="198"/>
      <c r="DC330" s="198"/>
      <c r="DD330" s="198"/>
      <c r="DE330" s="198"/>
      <c r="DF330" s="198"/>
      <c r="DG330" s="198"/>
      <c r="DH330" s="198"/>
      <c r="DI330" s="198"/>
      <c r="DJ330" s="198"/>
      <c r="DK330" s="198"/>
      <c r="DL330" s="198"/>
      <c r="DM330" s="198"/>
      <c r="DN330" s="198"/>
      <c r="DO330" s="198"/>
      <c r="DP330" s="198"/>
      <c r="DQ330" s="198"/>
      <c r="DR330" s="198"/>
      <c r="DS330" s="198"/>
      <c r="DT330" s="198"/>
      <c r="DU330" s="198"/>
      <c r="DV330" s="198"/>
      <c r="DW330" s="198"/>
      <c r="DX330" s="198"/>
      <c r="DY330" s="198"/>
      <c r="DZ330" s="198"/>
      <c r="EA330" s="198"/>
      <c r="EB330" s="198"/>
      <c r="EC330" s="198"/>
      <c r="ED330" s="198"/>
    </row>
    <row r="331" spans="1:134" s="22" customFormat="1" ht="21" customHeight="1" x14ac:dyDescent="0.2">
      <c r="A331" s="92">
        <v>296</v>
      </c>
      <c r="B331" s="89" t="s">
        <v>111</v>
      </c>
      <c r="C331" s="91" t="s">
        <v>1253</v>
      </c>
      <c r="D331" s="108">
        <v>2100</v>
      </c>
      <c r="E331" s="109">
        <v>0</v>
      </c>
      <c r="F331" s="109">
        <f>D331</f>
        <v>2100</v>
      </c>
      <c r="G331" s="144" t="s">
        <v>276</v>
      </c>
      <c r="H331" s="91" t="s">
        <v>164</v>
      </c>
      <c r="I331" s="94">
        <v>350</v>
      </c>
      <c r="J331" s="87">
        <v>0</v>
      </c>
      <c r="K331" s="87">
        <f>I331+J331</f>
        <v>350</v>
      </c>
      <c r="L331" s="198"/>
      <c r="M331" s="198"/>
      <c r="N331" s="198"/>
      <c r="O331" s="198"/>
      <c r="P331" s="198"/>
      <c r="Q331" s="198"/>
      <c r="R331" s="198"/>
      <c r="S331" s="198"/>
      <c r="T331" s="198"/>
      <c r="U331" s="198"/>
      <c r="V331" s="198"/>
      <c r="W331" s="198"/>
      <c r="X331" s="198"/>
      <c r="Y331" s="198"/>
      <c r="Z331" s="198"/>
      <c r="AA331" s="198"/>
      <c r="AB331" s="198"/>
      <c r="AC331" s="198"/>
      <c r="AD331" s="198"/>
      <c r="AE331" s="198"/>
      <c r="AF331" s="198"/>
      <c r="AG331" s="198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8"/>
      <c r="AT331" s="198"/>
      <c r="AU331" s="198"/>
      <c r="AV331" s="198"/>
      <c r="AW331" s="198"/>
      <c r="AX331" s="198"/>
      <c r="AY331" s="198"/>
      <c r="AZ331" s="198"/>
      <c r="BA331" s="198"/>
      <c r="BB331" s="198"/>
      <c r="BC331" s="198"/>
      <c r="BD331" s="198"/>
      <c r="BE331" s="198"/>
      <c r="BF331" s="198"/>
      <c r="BG331" s="198"/>
      <c r="BH331" s="198"/>
      <c r="BI331" s="198"/>
      <c r="BJ331" s="198"/>
      <c r="BK331" s="198"/>
      <c r="BL331" s="198"/>
      <c r="BM331" s="198"/>
      <c r="BN331" s="198"/>
      <c r="BO331" s="198"/>
      <c r="BP331" s="198"/>
      <c r="BQ331" s="198"/>
      <c r="BR331" s="198"/>
      <c r="BS331" s="198"/>
      <c r="BT331" s="198"/>
      <c r="BU331" s="198"/>
      <c r="BV331" s="198"/>
      <c r="BW331" s="198"/>
      <c r="BX331" s="198"/>
      <c r="BY331" s="198"/>
      <c r="BZ331" s="198"/>
      <c r="CA331" s="198"/>
      <c r="CB331" s="198"/>
      <c r="CC331" s="198"/>
      <c r="CD331" s="198"/>
      <c r="CE331" s="198"/>
      <c r="CF331" s="198"/>
      <c r="CG331" s="198"/>
      <c r="CH331" s="198"/>
      <c r="CI331" s="198"/>
      <c r="CJ331" s="198"/>
      <c r="CK331" s="198"/>
      <c r="CL331" s="198"/>
      <c r="CM331" s="198"/>
      <c r="CN331" s="198"/>
      <c r="CO331" s="198"/>
      <c r="CP331" s="198"/>
      <c r="CQ331" s="198"/>
      <c r="CR331" s="198"/>
      <c r="CS331" s="198"/>
      <c r="CT331" s="198"/>
      <c r="CU331" s="198"/>
      <c r="CV331" s="198"/>
      <c r="CW331" s="198"/>
      <c r="CX331" s="198"/>
      <c r="CY331" s="198"/>
      <c r="CZ331" s="198"/>
      <c r="DA331" s="198"/>
      <c r="DB331" s="198"/>
      <c r="DC331" s="198"/>
      <c r="DD331" s="198"/>
      <c r="DE331" s="198"/>
      <c r="DF331" s="198"/>
      <c r="DG331" s="198"/>
      <c r="DH331" s="198"/>
      <c r="DI331" s="198"/>
      <c r="DJ331" s="198"/>
      <c r="DK331" s="198"/>
      <c r="DL331" s="198"/>
      <c r="DM331" s="198"/>
      <c r="DN331" s="198"/>
      <c r="DO331" s="198"/>
      <c r="DP331" s="198"/>
      <c r="DQ331" s="198"/>
      <c r="DR331" s="198"/>
      <c r="DS331" s="198"/>
      <c r="DT331" s="198"/>
      <c r="DU331" s="198"/>
      <c r="DV331" s="198"/>
      <c r="DW331" s="198"/>
      <c r="DX331" s="198"/>
      <c r="DY331" s="198"/>
      <c r="DZ331" s="198"/>
      <c r="EA331" s="198"/>
      <c r="EB331" s="198"/>
      <c r="EC331" s="198"/>
      <c r="ED331" s="198"/>
    </row>
    <row r="332" spans="1:134" s="22" customFormat="1" ht="16.5" customHeight="1" x14ac:dyDescent="0.2">
      <c r="A332" s="92">
        <v>297</v>
      </c>
      <c r="B332" s="90" t="s">
        <v>1588</v>
      </c>
      <c r="C332" s="91" t="s">
        <v>157</v>
      </c>
      <c r="D332" s="270">
        <v>200</v>
      </c>
      <c r="E332" s="109">
        <v>0</v>
      </c>
      <c r="F332" s="109">
        <f t="shared" si="39"/>
        <v>200</v>
      </c>
      <c r="G332" s="144" t="s">
        <v>263</v>
      </c>
      <c r="H332" s="161" t="s">
        <v>1784</v>
      </c>
      <c r="I332" s="87">
        <v>400</v>
      </c>
      <c r="J332" s="87">
        <v>0</v>
      </c>
      <c r="K332" s="87">
        <f t="shared" si="38"/>
        <v>400</v>
      </c>
      <c r="L332" s="198"/>
      <c r="M332" s="198"/>
      <c r="N332" s="198"/>
      <c r="O332" s="198"/>
      <c r="P332" s="198"/>
      <c r="Q332" s="198"/>
      <c r="R332" s="198"/>
      <c r="S332" s="198"/>
      <c r="T332" s="198"/>
      <c r="U332" s="198"/>
      <c r="V332" s="198"/>
      <c r="W332" s="198"/>
      <c r="X332" s="198"/>
      <c r="Y332" s="198"/>
      <c r="Z332" s="198"/>
      <c r="AA332" s="198"/>
      <c r="AB332" s="198"/>
      <c r="AC332" s="198"/>
      <c r="AD332" s="198"/>
      <c r="AE332" s="198"/>
      <c r="AF332" s="198"/>
      <c r="AG332" s="198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8"/>
      <c r="AT332" s="198"/>
      <c r="AU332" s="198"/>
      <c r="AV332" s="198"/>
      <c r="AW332" s="198"/>
      <c r="AX332" s="198"/>
      <c r="AY332" s="198"/>
      <c r="AZ332" s="198"/>
      <c r="BA332" s="198"/>
      <c r="BB332" s="198"/>
      <c r="BC332" s="198"/>
      <c r="BD332" s="198"/>
      <c r="BE332" s="198"/>
      <c r="BF332" s="198"/>
      <c r="BG332" s="198"/>
      <c r="BH332" s="198"/>
      <c r="BI332" s="198"/>
      <c r="BJ332" s="198"/>
      <c r="BK332" s="198"/>
      <c r="BL332" s="198"/>
      <c r="BM332" s="198"/>
      <c r="BN332" s="198"/>
      <c r="BO332" s="198"/>
      <c r="BP332" s="198"/>
      <c r="BQ332" s="198"/>
      <c r="BR332" s="198"/>
      <c r="BS332" s="198"/>
      <c r="BT332" s="198"/>
      <c r="BU332" s="198"/>
      <c r="BV332" s="198"/>
      <c r="BW332" s="198"/>
      <c r="BX332" s="198"/>
      <c r="BY332" s="198"/>
      <c r="BZ332" s="198"/>
      <c r="CA332" s="198"/>
      <c r="CB332" s="198"/>
      <c r="CC332" s="198"/>
      <c r="CD332" s="198"/>
      <c r="CE332" s="198"/>
      <c r="CF332" s="198"/>
      <c r="CG332" s="198"/>
      <c r="CH332" s="198"/>
      <c r="CI332" s="198"/>
      <c r="CJ332" s="198"/>
      <c r="CK332" s="198"/>
      <c r="CL332" s="198"/>
      <c r="CM332" s="198"/>
      <c r="CN332" s="198"/>
      <c r="CO332" s="198"/>
      <c r="CP332" s="198"/>
      <c r="CQ332" s="198"/>
      <c r="CR332" s="198"/>
      <c r="CS332" s="198"/>
      <c r="CT332" s="198"/>
      <c r="CU332" s="198"/>
      <c r="CV332" s="198"/>
      <c r="CW332" s="198"/>
      <c r="CX332" s="198"/>
      <c r="CY332" s="198"/>
      <c r="CZ332" s="198"/>
      <c r="DA332" s="198"/>
      <c r="DB332" s="198"/>
      <c r="DC332" s="198"/>
      <c r="DD332" s="198"/>
      <c r="DE332" s="198"/>
      <c r="DF332" s="198"/>
      <c r="DG332" s="198"/>
      <c r="DH332" s="198"/>
      <c r="DI332" s="198"/>
      <c r="DJ332" s="198"/>
      <c r="DK332" s="198"/>
      <c r="DL332" s="198"/>
      <c r="DM332" s="198"/>
      <c r="DN332" s="198"/>
      <c r="DO332" s="198"/>
      <c r="DP332" s="198"/>
      <c r="DQ332" s="198"/>
      <c r="DR332" s="198"/>
      <c r="DS332" s="198"/>
      <c r="DT332" s="198"/>
      <c r="DU332" s="198"/>
      <c r="DV332" s="198"/>
      <c r="DW332" s="198"/>
      <c r="DX332" s="198"/>
      <c r="DY332" s="198"/>
      <c r="DZ332" s="198"/>
      <c r="EA332" s="198"/>
      <c r="EB332" s="198"/>
      <c r="EC332" s="198"/>
      <c r="ED332" s="198"/>
    </row>
    <row r="333" spans="1:134" s="22" customFormat="1" ht="16.149999999999999" customHeight="1" x14ac:dyDescent="0.2">
      <c r="A333" s="92">
        <v>298</v>
      </c>
      <c r="B333" s="89" t="s">
        <v>1590</v>
      </c>
      <c r="C333" s="91" t="s">
        <v>159</v>
      </c>
      <c r="D333" s="270">
        <v>250</v>
      </c>
      <c r="E333" s="109">
        <v>0</v>
      </c>
      <c r="F333" s="109">
        <f t="shared" si="39"/>
        <v>250</v>
      </c>
      <c r="G333" s="144" t="s">
        <v>265</v>
      </c>
      <c r="H333" s="161" t="s">
        <v>157</v>
      </c>
      <c r="I333" s="87">
        <v>250</v>
      </c>
      <c r="J333" s="87">
        <v>0</v>
      </c>
      <c r="K333" s="87">
        <f t="shared" si="38"/>
        <v>250</v>
      </c>
      <c r="L333" s="198"/>
      <c r="M333" s="198"/>
      <c r="N333" s="198"/>
      <c r="O333" s="198"/>
      <c r="P333" s="198"/>
      <c r="Q333" s="198"/>
      <c r="R333" s="198"/>
      <c r="S333" s="198"/>
      <c r="T333" s="198"/>
      <c r="U333" s="198"/>
      <c r="V333" s="198"/>
      <c r="W333" s="198"/>
      <c r="X333" s="198"/>
      <c r="Y333" s="198"/>
      <c r="Z333" s="198"/>
      <c r="AA333" s="198"/>
      <c r="AB333" s="198"/>
      <c r="AC333" s="198"/>
      <c r="AD333" s="198"/>
      <c r="AE333" s="198"/>
      <c r="AF333" s="198"/>
      <c r="AG333" s="198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8"/>
      <c r="AT333" s="198"/>
      <c r="AU333" s="198"/>
      <c r="AV333" s="198"/>
      <c r="AW333" s="198"/>
      <c r="AX333" s="198"/>
      <c r="AY333" s="198"/>
      <c r="AZ333" s="198"/>
      <c r="BA333" s="198"/>
      <c r="BB333" s="198"/>
      <c r="BC333" s="198"/>
      <c r="BD333" s="198"/>
      <c r="BE333" s="198"/>
      <c r="BF333" s="198"/>
      <c r="BG333" s="198"/>
      <c r="BH333" s="198"/>
      <c r="BI333" s="198"/>
      <c r="BJ333" s="198"/>
      <c r="BK333" s="198"/>
      <c r="BL333" s="198"/>
      <c r="BM333" s="198"/>
      <c r="BN333" s="198"/>
      <c r="BO333" s="198"/>
      <c r="BP333" s="198"/>
      <c r="BQ333" s="198"/>
      <c r="BR333" s="198"/>
      <c r="BS333" s="198"/>
      <c r="BT333" s="198"/>
      <c r="BU333" s="198"/>
      <c r="BV333" s="198"/>
      <c r="BW333" s="198"/>
      <c r="BX333" s="198"/>
      <c r="BY333" s="198"/>
      <c r="BZ333" s="198"/>
      <c r="CA333" s="198"/>
      <c r="CB333" s="198"/>
      <c r="CC333" s="198"/>
      <c r="CD333" s="198"/>
      <c r="CE333" s="198"/>
      <c r="CF333" s="198"/>
      <c r="CG333" s="198"/>
      <c r="CH333" s="198"/>
      <c r="CI333" s="198"/>
      <c r="CJ333" s="198"/>
      <c r="CK333" s="198"/>
      <c r="CL333" s="198"/>
      <c r="CM333" s="198"/>
      <c r="CN333" s="198"/>
      <c r="CO333" s="198"/>
      <c r="CP333" s="198"/>
      <c r="CQ333" s="198"/>
      <c r="CR333" s="198"/>
      <c r="CS333" s="198"/>
      <c r="CT333" s="198"/>
      <c r="CU333" s="198"/>
      <c r="CV333" s="198"/>
      <c r="CW333" s="198"/>
      <c r="CX333" s="198"/>
      <c r="CY333" s="198"/>
      <c r="CZ333" s="198"/>
      <c r="DA333" s="198"/>
      <c r="DB333" s="198"/>
      <c r="DC333" s="198"/>
      <c r="DD333" s="198"/>
      <c r="DE333" s="198"/>
      <c r="DF333" s="198"/>
      <c r="DG333" s="198"/>
      <c r="DH333" s="198"/>
      <c r="DI333" s="198"/>
      <c r="DJ333" s="198"/>
      <c r="DK333" s="198"/>
      <c r="DL333" s="198"/>
      <c r="DM333" s="198"/>
      <c r="DN333" s="198"/>
      <c r="DO333" s="198"/>
      <c r="DP333" s="198"/>
      <c r="DQ333" s="198"/>
      <c r="DR333" s="198"/>
      <c r="DS333" s="198"/>
      <c r="DT333" s="198"/>
      <c r="DU333" s="198"/>
      <c r="DV333" s="198"/>
      <c r="DW333" s="198"/>
      <c r="DX333" s="198"/>
      <c r="DY333" s="198"/>
      <c r="DZ333" s="198"/>
      <c r="EA333" s="198"/>
      <c r="EB333" s="198"/>
      <c r="EC333" s="198"/>
      <c r="ED333" s="198"/>
    </row>
    <row r="334" spans="1:134" s="22" customFormat="1" ht="16.149999999999999" customHeight="1" x14ac:dyDescent="0.2">
      <c r="A334" s="92">
        <v>299</v>
      </c>
      <c r="B334" s="89" t="s">
        <v>1595</v>
      </c>
      <c r="C334" s="116" t="s">
        <v>164</v>
      </c>
      <c r="D334" s="149">
        <v>250</v>
      </c>
      <c r="E334" s="150">
        <v>0</v>
      </c>
      <c r="F334" s="151">
        <f t="shared" si="39"/>
        <v>250</v>
      </c>
      <c r="G334" s="144" t="s">
        <v>275</v>
      </c>
      <c r="H334" s="91" t="s">
        <v>162</v>
      </c>
      <c r="I334" s="94">
        <v>300</v>
      </c>
      <c r="J334" s="87">
        <v>0</v>
      </c>
      <c r="K334" s="87">
        <f>I334+J334</f>
        <v>300</v>
      </c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198"/>
      <c r="X334" s="198"/>
      <c r="Y334" s="198"/>
      <c r="Z334" s="198"/>
      <c r="AA334" s="198"/>
      <c r="AB334" s="198"/>
      <c r="AC334" s="198"/>
      <c r="AD334" s="198"/>
      <c r="AE334" s="198"/>
      <c r="AF334" s="198"/>
      <c r="AG334" s="198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8"/>
      <c r="AT334" s="198"/>
      <c r="AU334" s="198"/>
      <c r="AV334" s="198"/>
      <c r="AW334" s="198"/>
      <c r="AX334" s="198"/>
      <c r="AY334" s="198"/>
      <c r="AZ334" s="198"/>
      <c r="BA334" s="198"/>
      <c r="BB334" s="198"/>
      <c r="BC334" s="198"/>
      <c r="BD334" s="198"/>
      <c r="BE334" s="198"/>
      <c r="BF334" s="198"/>
      <c r="BG334" s="198"/>
      <c r="BH334" s="198"/>
      <c r="BI334" s="198"/>
      <c r="BJ334" s="198"/>
      <c r="BK334" s="198"/>
      <c r="BL334" s="198"/>
      <c r="BM334" s="198"/>
      <c r="BN334" s="198"/>
      <c r="BO334" s="198"/>
      <c r="BP334" s="198"/>
      <c r="BQ334" s="198"/>
      <c r="BR334" s="198"/>
      <c r="BS334" s="198"/>
      <c r="BT334" s="198"/>
      <c r="BU334" s="198"/>
      <c r="BV334" s="198"/>
      <c r="BW334" s="198"/>
      <c r="BX334" s="198"/>
      <c r="BY334" s="198"/>
      <c r="BZ334" s="198"/>
      <c r="CA334" s="198"/>
      <c r="CB334" s="198"/>
      <c r="CC334" s="198"/>
      <c r="CD334" s="198"/>
      <c r="CE334" s="198"/>
      <c r="CF334" s="198"/>
      <c r="CG334" s="198"/>
      <c r="CH334" s="198"/>
      <c r="CI334" s="198"/>
      <c r="CJ334" s="198"/>
      <c r="CK334" s="198"/>
      <c r="CL334" s="198"/>
      <c r="CM334" s="198"/>
      <c r="CN334" s="198"/>
      <c r="CO334" s="198"/>
      <c r="CP334" s="198"/>
      <c r="CQ334" s="198"/>
      <c r="CR334" s="198"/>
      <c r="CS334" s="198"/>
      <c r="CT334" s="198"/>
      <c r="CU334" s="198"/>
      <c r="CV334" s="198"/>
      <c r="CW334" s="198"/>
      <c r="CX334" s="198"/>
      <c r="CY334" s="198"/>
      <c r="CZ334" s="198"/>
      <c r="DA334" s="198"/>
      <c r="DB334" s="198"/>
      <c r="DC334" s="198"/>
      <c r="DD334" s="198"/>
      <c r="DE334" s="198"/>
      <c r="DF334" s="198"/>
      <c r="DG334" s="198"/>
      <c r="DH334" s="198"/>
      <c r="DI334" s="198"/>
      <c r="DJ334" s="198"/>
      <c r="DK334" s="198"/>
      <c r="DL334" s="198"/>
      <c r="DM334" s="198"/>
      <c r="DN334" s="198"/>
      <c r="DO334" s="198"/>
      <c r="DP334" s="198"/>
      <c r="DQ334" s="198"/>
      <c r="DR334" s="198"/>
      <c r="DS334" s="198"/>
      <c r="DT334" s="198"/>
      <c r="DU334" s="198"/>
      <c r="DV334" s="198"/>
      <c r="DW334" s="198"/>
      <c r="DX334" s="198"/>
      <c r="DY334" s="198"/>
      <c r="DZ334" s="198"/>
      <c r="EA334" s="198"/>
      <c r="EB334" s="198"/>
      <c r="EC334" s="198"/>
      <c r="ED334" s="198"/>
    </row>
    <row r="335" spans="1:134" s="22" customFormat="1" x14ac:dyDescent="0.2">
      <c r="A335" s="92">
        <v>300</v>
      </c>
      <c r="B335" s="89" t="s">
        <v>1591</v>
      </c>
      <c r="C335" s="91" t="s">
        <v>160</v>
      </c>
      <c r="D335" s="270">
        <v>200</v>
      </c>
      <c r="E335" s="109">
        <v>0</v>
      </c>
      <c r="F335" s="109">
        <f t="shared" si="39"/>
        <v>200</v>
      </c>
      <c r="G335" s="144" t="s">
        <v>266</v>
      </c>
      <c r="H335" s="91" t="s">
        <v>158</v>
      </c>
      <c r="I335" s="94">
        <v>200</v>
      </c>
      <c r="J335" s="87">
        <v>0</v>
      </c>
      <c r="K335" s="87">
        <f t="shared" si="38"/>
        <v>200</v>
      </c>
      <c r="L335" s="198"/>
      <c r="M335" s="198"/>
      <c r="N335" s="198"/>
      <c r="O335" s="198"/>
      <c r="P335" s="198"/>
      <c r="Q335" s="198"/>
      <c r="R335" s="198"/>
      <c r="S335" s="198"/>
      <c r="T335" s="198"/>
      <c r="U335" s="198"/>
      <c r="V335" s="198"/>
      <c r="W335" s="198"/>
      <c r="X335" s="198"/>
      <c r="Y335" s="198"/>
      <c r="Z335" s="198"/>
      <c r="AA335" s="198"/>
      <c r="AB335" s="198"/>
      <c r="AC335" s="198"/>
      <c r="AD335" s="198"/>
      <c r="AE335" s="198"/>
      <c r="AF335" s="198"/>
      <c r="AG335" s="198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198"/>
      <c r="AT335" s="198"/>
      <c r="AU335" s="198"/>
      <c r="AV335" s="198"/>
      <c r="AW335" s="198"/>
      <c r="AX335" s="198"/>
      <c r="AY335" s="198"/>
      <c r="AZ335" s="198"/>
      <c r="BA335" s="198"/>
      <c r="BB335" s="198"/>
      <c r="BC335" s="198"/>
      <c r="BD335" s="198"/>
      <c r="BE335" s="198"/>
      <c r="BF335" s="198"/>
      <c r="BG335" s="198"/>
      <c r="BH335" s="198"/>
      <c r="BI335" s="198"/>
      <c r="BJ335" s="198"/>
      <c r="BK335" s="198"/>
      <c r="BL335" s="198"/>
      <c r="BM335" s="198"/>
      <c r="BN335" s="198"/>
      <c r="BO335" s="198"/>
      <c r="BP335" s="198"/>
      <c r="BQ335" s="198"/>
      <c r="BR335" s="198"/>
      <c r="BS335" s="198"/>
      <c r="BT335" s="198"/>
      <c r="BU335" s="198"/>
      <c r="BV335" s="198"/>
      <c r="BW335" s="198"/>
      <c r="BX335" s="198"/>
      <c r="BY335" s="198"/>
      <c r="BZ335" s="198"/>
      <c r="CA335" s="198"/>
      <c r="CB335" s="198"/>
      <c r="CC335" s="198"/>
      <c r="CD335" s="198"/>
      <c r="CE335" s="198"/>
      <c r="CF335" s="198"/>
      <c r="CG335" s="198"/>
      <c r="CH335" s="198"/>
      <c r="CI335" s="198"/>
      <c r="CJ335" s="198"/>
      <c r="CK335" s="198"/>
      <c r="CL335" s="198"/>
      <c r="CM335" s="198"/>
      <c r="CN335" s="198"/>
      <c r="CO335" s="198"/>
      <c r="CP335" s="198"/>
      <c r="CQ335" s="198"/>
      <c r="CR335" s="198"/>
      <c r="CS335" s="198"/>
      <c r="CT335" s="198"/>
      <c r="CU335" s="198"/>
      <c r="CV335" s="198"/>
      <c r="CW335" s="198"/>
      <c r="CX335" s="198"/>
      <c r="CY335" s="198"/>
      <c r="CZ335" s="198"/>
      <c r="DA335" s="198"/>
      <c r="DB335" s="198"/>
      <c r="DC335" s="198"/>
      <c r="DD335" s="198"/>
      <c r="DE335" s="198"/>
      <c r="DF335" s="198"/>
      <c r="DG335" s="198"/>
      <c r="DH335" s="198"/>
      <c r="DI335" s="198"/>
      <c r="DJ335" s="198"/>
      <c r="DK335" s="198"/>
      <c r="DL335" s="198"/>
      <c r="DM335" s="198"/>
      <c r="DN335" s="198"/>
      <c r="DO335" s="198"/>
      <c r="DP335" s="198"/>
      <c r="DQ335" s="198"/>
      <c r="DR335" s="198"/>
      <c r="DS335" s="198"/>
      <c r="DT335" s="198"/>
      <c r="DU335" s="198"/>
      <c r="DV335" s="198"/>
      <c r="DW335" s="198"/>
      <c r="DX335" s="198"/>
      <c r="DY335" s="198"/>
      <c r="DZ335" s="198"/>
      <c r="EA335" s="198"/>
      <c r="EB335" s="198"/>
      <c r="EC335" s="198"/>
      <c r="ED335" s="198"/>
    </row>
    <row r="336" spans="1:134" s="22" customFormat="1" ht="16.5" customHeight="1" x14ac:dyDescent="0.2">
      <c r="A336" s="92">
        <v>301</v>
      </c>
      <c r="B336" s="89" t="s">
        <v>1592</v>
      </c>
      <c r="C336" s="91" t="s">
        <v>161</v>
      </c>
      <c r="D336" s="270">
        <v>250</v>
      </c>
      <c r="E336" s="109">
        <v>0</v>
      </c>
      <c r="F336" s="109">
        <f t="shared" si="39"/>
        <v>250</v>
      </c>
      <c r="G336" s="144" t="s">
        <v>273</v>
      </c>
      <c r="H336" s="91" t="s">
        <v>159</v>
      </c>
      <c r="I336" s="94">
        <v>350</v>
      </c>
      <c r="J336" s="87">
        <v>0</v>
      </c>
      <c r="K336" s="87">
        <f t="shared" si="38"/>
        <v>350</v>
      </c>
      <c r="L336" s="198"/>
      <c r="M336" s="198"/>
      <c r="N336" s="198"/>
      <c r="O336" s="198"/>
      <c r="P336" s="198"/>
      <c r="Q336" s="198"/>
      <c r="R336" s="198"/>
      <c r="S336" s="198"/>
      <c r="T336" s="198"/>
      <c r="U336" s="198"/>
      <c r="V336" s="198"/>
      <c r="W336" s="198"/>
      <c r="X336" s="198"/>
      <c r="Y336" s="198"/>
      <c r="Z336" s="198"/>
      <c r="AA336" s="198"/>
      <c r="AB336" s="198"/>
      <c r="AC336" s="198"/>
      <c r="AD336" s="198"/>
      <c r="AE336" s="198"/>
      <c r="AF336" s="198"/>
      <c r="AG336" s="198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198"/>
      <c r="AT336" s="198"/>
      <c r="AU336" s="198"/>
      <c r="AV336" s="198"/>
      <c r="AW336" s="198"/>
      <c r="AX336" s="198"/>
      <c r="AY336" s="198"/>
      <c r="AZ336" s="198"/>
      <c r="BA336" s="198"/>
      <c r="BB336" s="198"/>
      <c r="BC336" s="198"/>
      <c r="BD336" s="198"/>
      <c r="BE336" s="198"/>
      <c r="BF336" s="198"/>
      <c r="BG336" s="198"/>
      <c r="BH336" s="198"/>
      <c r="BI336" s="198"/>
      <c r="BJ336" s="198"/>
      <c r="BK336" s="198"/>
      <c r="BL336" s="198"/>
      <c r="BM336" s="198"/>
      <c r="BN336" s="198"/>
      <c r="BO336" s="198"/>
      <c r="BP336" s="198"/>
      <c r="BQ336" s="198"/>
      <c r="BR336" s="198"/>
      <c r="BS336" s="198"/>
      <c r="BT336" s="198"/>
      <c r="BU336" s="198"/>
      <c r="BV336" s="198"/>
      <c r="BW336" s="198"/>
      <c r="BX336" s="198"/>
      <c r="BY336" s="198"/>
      <c r="BZ336" s="198"/>
      <c r="CA336" s="198"/>
      <c r="CB336" s="198"/>
      <c r="CC336" s="198"/>
      <c r="CD336" s="198"/>
      <c r="CE336" s="198"/>
      <c r="CF336" s="198"/>
      <c r="CG336" s="198"/>
      <c r="CH336" s="198"/>
      <c r="CI336" s="198"/>
      <c r="CJ336" s="198"/>
      <c r="CK336" s="198"/>
      <c r="CL336" s="198"/>
      <c r="CM336" s="198"/>
      <c r="CN336" s="198"/>
      <c r="CO336" s="198"/>
      <c r="CP336" s="198"/>
      <c r="CQ336" s="198"/>
      <c r="CR336" s="198"/>
      <c r="CS336" s="198"/>
      <c r="CT336" s="198"/>
      <c r="CU336" s="198"/>
      <c r="CV336" s="198"/>
      <c r="CW336" s="198"/>
      <c r="CX336" s="198"/>
      <c r="CY336" s="198"/>
      <c r="CZ336" s="198"/>
      <c r="DA336" s="198"/>
      <c r="DB336" s="198"/>
      <c r="DC336" s="198"/>
      <c r="DD336" s="198"/>
      <c r="DE336" s="198"/>
      <c r="DF336" s="198"/>
      <c r="DG336" s="198"/>
      <c r="DH336" s="198"/>
      <c r="DI336" s="198"/>
      <c r="DJ336" s="198"/>
      <c r="DK336" s="198"/>
      <c r="DL336" s="198"/>
      <c r="DM336" s="198"/>
      <c r="DN336" s="198"/>
      <c r="DO336" s="198"/>
      <c r="DP336" s="198"/>
      <c r="DQ336" s="198"/>
      <c r="DR336" s="198"/>
      <c r="DS336" s="198"/>
      <c r="DT336" s="198"/>
      <c r="DU336" s="198"/>
      <c r="DV336" s="198"/>
      <c r="DW336" s="198"/>
      <c r="DX336" s="198"/>
      <c r="DY336" s="198"/>
      <c r="DZ336" s="198"/>
      <c r="EA336" s="198"/>
      <c r="EB336" s="198"/>
      <c r="EC336" s="198"/>
      <c r="ED336" s="198"/>
    </row>
    <row r="337" spans="1:134" s="22" customFormat="1" x14ac:dyDescent="0.2">
      <c r="A337" s="92">
        <v>302</v>
      </c>
      <c r="B337" s="89" t="s">
        <v>1589</v>
      </c>
      <c r="C337" s="91" t="s">
        <v>158</v>
      </c>
      <c r="D337" s="270">
        <v>150</v>
      </c>
      <c r="E337" s="109">
        <v>0</v>
      </c>
      <c r="F337" s="109">
        <f t="shared" si="39"/>
        <v>150</v>
      </c>
      <c r="G337" s="144" t="s">
        <v>264</v>
      </c>
      <c r="H337" s="161" t="s">
        <v>156</v>
      </c>
      <c r="I337" s="87">
        <v>250</v>
      </c>
      <c r="J337" s="87">
        <v>0</v>
      </c>
      <c r="K337" s="87">
        <f>I337+J337</f>
        <v>250</v>
      </c>
      <c r="L337" s="198"/>
      <c r="M337" s="198"/>
      <c r="N337" s="198"/>
      <c r="O337" s="198"/>
      <c r="P337" s="198"/>
      <c r="Q337" s="198"/>
      <c r="R337" s="198"/>
      <c r="S337" s="198"/>
      <c r="T337" s="198"/>
      <c r="U337" s="198"/>
      <c r="V337" s="198"/>
      <c r="W337" s="198"/>
      <c r="X337" s="198"/>
      <c r="Y337" s="198"/>
      <c r="Z337" s="198"/>
      <c r="AA337" s="198"/>
      <c r="AB337" s="198"/>
      <c r="AC337" s="198"/>
      <c r="AD337" s="198"/>
      <c r="AE337" s="198"/>
      <c r="AF337" s="198"/>
      <c r="AG337" s="198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198"/>
      <c r="AT337" s="198"/>
      <c r="AU337" s="198"/>
      <c r="AV337" s="198"/>
      <c r="AW337" s="198"/>
      <c r="AX337" s="198"/>
      <c r="AY337" s="198"/>
      <c r="AZ337" s="198"/>
      <c r="BA337" s="198"/>
      <c r="BB337" s="198"/>
      <c r="BC337" s="198"/>
      <c r="BD337" s="198"/>
      <c r="BE337" s="198"/>
      <c r="BF337" s="198"/>
      <c r="BG337" s="198"/>
      <c r="BH337" s="198"/>
      <c r="BI337" s="198"/>
      <c r="BJ337" s="198"/>
      <c r="BK337" s="198"/>
      <c r="BL337" s="198"/>
      <c r="BM337" s="198"/>
      <c r="BN337" s="198"/>
      <c r="BO337" s="198"/>
      <c r="BP337" s="198"/>
      <c r="BQ337" s="198"/>
      <c r="BR337" s="198"/>
      <c r="BS337" s="198"/>
      <c r="BT337" s="198"/>
      <c r="BU337" s="198"/>
      <c r="BV337" s="198"/>
      <c r="BW337" s="198"/>
      <c r="BX337" s="198"/>
      <c r="BY337" s="198"/>
      <c r="BZ337" s="198"/>
      <c r="CA337" s="198"/>
      <c r="CB337" s="198"/>
      <c r="CC337" s="198"/>
      <c r="CD337" s="198"/>
      <c r="CE337" s="198"/>
      <c r="CF337" s="198"/>
      <c r="CG337" s="198"/>
      <c r="CH337" s="198"/>
      <c r="CI337" s="198"/>
      <c r="CJ337" s="198"/>
      <c r="CK337" s="198"/>
      <c r="CL337" s="198"/>
      <c r="CM337" s="198"/>
      <c r="CN337" s="198"/>
      <c r="CO337" s="198"/>
      <c r="CP337" s="198"/>
      <c r="CQ337" s="198"/>
      <c r="CR337" s="198"/>
      <c r="CS337" s="198"/>
      <c r="CT337" s="198"/>
      <c r="CU337" s="198"/>
      <c r="CV337" s="198"/>
      <c r="CW337" s="198"/>
      <c r="CX337" s="198"/>
      <c r="CY337" s="198"/>
      <c r="CZ337" s="198"/>
      <c r="DA337" s="198"/>
      <c r="DB337" s="198"/>
      <c r="DC337" s="198"/>
      <c r="DD337" s="198"/>
      <c r="DE337" s="198"/>
      <c r="DF337" s="198"/>
      <c r="DG337" s="198"/>
      <c r="DH337" s="198"/>
      <c r="DI337" s="198"/>
      <c r="DJ337" s="198"/>
      <c r="DK337" s="198"/>
      <c r="DL337" s="198"/>
      <c r="DM337" s="198"/>
      <c r="DN337" s="198"/>
      <c r="DO337" s="198"/>
      <c r="DP337" s="198"/>
      <c r="DQ337" s="198"/>
      <c r="DR337" s="198"/>
      <c r="DS337" s="198"/>
      <c r="DT337" s="198"/>
      <c r="DU337" s="198"/>
      <c r="DV337" s="198"/>
      <c r="DW337" s="198"/>
      <c r="DX337" s="198"/>
      <c r="DY337" s="198"/>
      <c r="DZ337" s="198"/>
      <c r="EA337" s="198"/>
      <c r="EB337" s="198"/>
      <c r="EC337" s="198"/>
      <c r="ED337" s="198"/>
    </row>
    <row r="338" spans="1:134" s="22" customFormat="1" x14ac:dyDescent="0.2">
      <c r="A338" s="92">
        <v>303</v>
      </c>
      <c r="B338" s="89" t="s">
        <v>1594</v>
      </c>
      <c r="C338" s="91" t="s">
        <v>163</v>
      </c>
      <c r="D338" s="108">
        <v>200</v>
      </c>
      <c r="E338" s="109">
        <v>0</v>
      </c>
      <c r="F338" s="109">
        <f t="shared" si="39"/>
        <v>200</v>
      </c>
      <c r="G338" s="144" t="s">
        <v>274</v>
      </c>
      <c r="H338" s="91" t="s">
        <v>161</v>
      </c>
      <c r="I338" s="94">
        <v>350</v>
      </c>
      <c r="J338" s="87">
        <v>0</v>
      </c>
      <c r="K338" s="87">
        <f t="shared" si="38"/>
        <v>350</v>
      </c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198"/>
      <c r="X338" s="198"/>
      <c r="Y338" s="198"/>
      <c r="Z338" s="198"/>
      <c r="AA338" s="198"/>
      <c r="AB338" s="198"/>
      <c r="AC338" s="198"/>
      <c r="AD338" s="198"/>
      <c r="AE338" s="198"/>
      <c r="AF338" s="198"/>
      <c r="AG338" s="198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  <c r="AV338" s="198"/>
      <c r="AW338" s="198"/>
      <c r="AX338" s="198"/>
      <c r="AY338" s="198"/>
      <c r="AZ338" s="198"/>
      <c r="BA338" s="198"/>
      <c r="BB338" s="198"/>
      <c r="BC338" s="198"/>
      <c r="BD338" s="198"/>
      <c r="BE338" s="198"/>
      <c r="BF338" s="198"/>
      <c r="BG338" s="198"/>
      <c r="BH338" s="198"/>
      <c r="BI338" s="198"/>
      <c r="BJ338" s="198"/>
      <c r="BK338" s="198"/>
      <c r="BL338" s="198"/>
      <c r="BM338" s="198"/>
      <c r="BN338" s="198"/>
      <c r="BO338" s="198"/>
      <c r="BP338" s="198"/>
      <c r="BQ338" s="198"/>
      <c r="BR338" s="198"/>
      <c r="BS338" s="198"/>
      <c r="BT338" s="198"/>
      <c r="BU338" s="198"/>
      <c r="BV338" s="198"/>
      <c r="BW338" s="198"/>
      <c r="BX338" s="198"/>
      <c r="BY338" s="198"/>
      <c r="BZ338" s="198"/>
      <c r="CA338" s="198"/>
      <c r="CB338" s="198"/>
      <c r="CC338" s="198"/>
      <c r="CD338" s="198"/>
      <c r="CE338" s="198"/>
      <c r="CF338" s="198"/>
      <c r="CG338" s="198"/>
      <c r="CH338" s="198"/>
      <c r="CI338" s="198"/>
      <c r="CJ338" s="198"/>
      <c r="CK338" s="198"/>
      <c r="CL338" s="198"/>
      <c r="CM338" s="198"/>
      <c r="CN338" s="198"/>
      <c r="CO338" s="198"/>
      <c r="CP338" s="198"/>
      <c r="CQ338" s="198"/>
      <c r="CR338" s="198"/>
      <c r="CS338" s="198"/>
      <c r="CT338" s="198"/>
      <c r="CU338" s="198"/>
      <c r="CV338" s="198"/>
      <c r="CW338" s="198"/>
      <c r="CX338" s="198"/>
      <c r="CY338" s="198"/>
      <c r="CZ338" s="198"/>
      <c r="DA338" s="198"/>
      <c r="DB338" s="198"/>
      <c r="DC338" s="198"/>
      <c r="DD338" s="198"/>
      <c r="DE338" s="198"/>
      <c r="DF338" s="198"/>
      <c r="DG338" s="198"/>
      <c r="DH338" s="198"/>
      <c r="DI338" s="198"/>
      <c r="DJ338" s="198"/>
      <c r="DK338" s="198"/>
      <c r="DL338" s="198"/>
      <c r="DM338" s="198"/>
      <c r="DN338" s="198"/>
      <c r="DO338" s="198"/>
      <c r="DP338" s="198"/>
      <c r="DQ338" s="198"/>
      <c r="DR338" s="198"/>
      <c r="DS338" s="198"/>
      <c r="DT338" s="198"/>
      <c r="DU338" s="198"/>
      <c r="DV338" s="198"/>
      <c r="DW338" s="198"/>
      <c r="DX338" s="198"/>
      <c r="DY338" s="198"/>
      <c r="DZ338" s="198"/>
      <c r="EA338" s="198"/>
      <c r="EB338" s="198"/>
      <c r="EC338" s="198"/>
      <c r="ED338" s="198"/>
    </row>
    <row r="339" spans="1:134" s="22" customFormat="1" x14ac:dyDescent="0.2">
      <c r="A339" s="92">
        <v>304</v>
      </c>
      <c r="B339" s="89" t="s">
        <v>104</v>
      </c>
      <c r="C339" s="91" t="s">
        <v>1780</v>
      </c>
      <c r="D339" s="270">
        <v>250</v>
      </c>
      <c r="E339" s="109">
        <v>0</v>
      </c>
      <c r="F339" s="109">
        <f>D339</f>
        <v>250</v>
      </c>
      <c r="G339" s="144" t="s">
        <v>261</v>
      </c>
      <c r="H339" s="91" t="s">
        <v>719</v>
      </c>
      <c r="I339" s="87">
        <v>600</v>
      </c>
      <c r="J339" s="87">
        <v>0</v>
      </c>
      <c r="K339" s="87">
        <f>I339+J339</f>
        <v>600</v>
      </c>
      <c r="L339" s="198"/>
      <c r="M339" s="198"/>
      <c r="N339" s="198"/>
      <c r="O339" s="198"/>
      <c r="P339" s="198"/>
      <c r="Q339" s="198"/>
      <c r="R339" s="198"/>
      <c r="S339" s="198"/>
      <c r="T339" s="198"/>
      <c r="U339" s="198"/>
      <c r="V339" s="198"/>
      <c r="W339" s="198"/>
      <c r="X339" s="198"/>
      <c r="Y339" s="198"/>
      <c r="Z339" s="198"/>
      <c r="AA339" s="198"/>
      <c r="AB339" s="198"/>
      <c r="AC339" s="198"/>
      <c r="AD339" s="198"/>
      <c r="AE339" s="198"/>
      <c r="AF339" s="198"/>
      <c r="AG339" s="198"/>
      <c r="AH339" s="198"/>
      <c r="AI339" s="198"/>
      <c r="AJ339" s="198"/>
      <c r="AK339" s="198"/>
      <c r="AL339" s="198"/>
      <c r="AM339" s="198"/>
      <c r="AN339" s="198"/>
      <c r="AO339" s="198"/>
      <c r="AP339" s="198"/>
      <c r="AQ339" s="198"/>
      <c r="AR339" s="198"/>
      <c r="AS339" s="198"/>
      <c r="AT339" s="198"/>
      <c r="AU339" s="198"/>
      <c r="AV339" s="198"/>
      <c r="AW339" s="198"/>
      <c r="AX339" s="198"/>
      <c r="AY339" s="198"/>
      <c r="AZ339" s="198"/>
      <c r="BA339" s="198"/>
      <c r="BB339" s="198"/>
      <c r="BC339" s="198"/>
      <c r="BD339" s="198"/>
      <c r="BE339" s="198"/>
      <c r="BF339" s="198"/>
      <c r="BG339" s="198"/>
      <c r="BH339" s="198"/>
      <c r="BI339" s="198"/>
      <c r="BJ339" s="198"/>
      <c r="BK339" s="198"/>
      <c r="BL339" s="198"/>
      <c r="BM339" s="198"/>
      <c r="BN339" s="198"/>
      <c r="BO339" s="198"/>
      <c r="BP339" s="198"/>
      <c r="BQ339" s="198"/>
      <c r="BR339" s="198"/>
      <c r="BS339" s="198"/>
      <c r="BT339" s="198"/>
      <c r="BU339" s="198"/>
      <c r="BV339" s="198"/>
      <c r="BW339" s="198"/>
      <c r="BX339" s="198"/>
      <c r="BY339" s="198"/>
      <c r="BZ339" s="198"/>
      <c r="CA339" s="198"/>
      <c r="CB339" s="198"/>
      <c r="CC339" s="198"/>
      <c r="CD339" s="198"/>
      <c r="CE339" s="198"/>
      <c r="CF339" s="198"/>
      <c r="CG339" s="198"/>
      <c r="CH339" s="198"/>
      <c r="CI339" s="198"/>
      <c r="CJ339" s="198"/>
      <c r="CK339" s="198"/>
      <c r="CL339" s="198"/>
      <c r="CM339" s="198"/>
      <c r="CN339" s="198"/>
      <c r="CO339" s="198"/>
      <c r="CP339" s="198"/>
      <c r="CQ339" s="198"/>
      <c r="CR339" s="198"/>
      <c r="CS339" s="198"/>
      <c r="CT339" s="198"/>
      <c r="CU339" s="198"/>
      <c r="CV339" s="198"/>
      <c r="CW339" s="198"/>
      <c r="CX339" s="198"/>
      <c r="CY339" s="198"/>
      <c r="CZ339" s="198"/>
      <c r="DA339" s="198"/>
      <c r="DB339" s="198"/>
      <c r="DC339" s="198"/>
      <c r="DD339" s="198"/>
      <c r="DE339" s="198"/>
      <c r="DF339" s="198"/>
      <c r="DG339" s="198"/>
      <c r="DH339" s="198"/>
      <c r="DI339" s="198"/>
      <c r="DJ339" s="198"/>
      <c r="DK339" s="198"/>
      <c r="DL339" s="198"/>
      <c r="DM339" s="198"/>
      <c r="DN339" s="198"/>
      <c r="DO339" s="198"/>
      <c r="DP339" s="198"/>
      <c r="DQ339" s="198"/>
      <c r="DR339" s="198"/>
      <c r="DS339" s="198"/>
      <c r="DT339" s="198"/>
      <c r="DU339" s="198"/>
      <c r="DV339" s="198"/>
      <c r="DW339" s="198"/>
      <c r="DX339" s="198"/>
      <c r="DY339" s="198"/>
      <c r="DZ339" s="198"/>
      <c r="EA339" s="198"/>
      <c r="EB339" s="198"/>
      <c r="EC339" s="198"/>
      <c r="ED339" s="198"/>
    </row>
    <row r="340" spans="1:134" s="22" customFormat="1" x14ac:dyDescent="0.2">
      <c r="A340" s="92">
        <v>305</v>
      </c>
      <c r="B340" s="90" t="s">
        <v>315</v>
      </c>
      <c r="C340" s="91" t="s">
        <v>701</v>
      </c>
      <c r="D340" s="108">
        <v>450</v>
      </c>
      <c r="E340" s="109">
        <v>0</v>
      </c>
      <c r="F340" s="110">
        <f>D340</f>
        <v>450</v>
      </c>
      <c r="G340" s="90" t="s">
        <v>313</v>
      </c>
      <c r="H340" s="91" t="s">
        <v>699</v>
      </c>
      <c r="I340" s="87">
        <v>600</v>
      </c>
      <c r="J340" s="87">
        <v>0</v>
      </c>
      <c r="K340" s="87">
        <f>I340+J340</f>
        <v>600</v>
      </c>
      <c r="L340" s="198"/>
      <c r="M340" s="198"/>
      <c r="N340" s="198"/>
      <c r="O340" s="198"/>
      <c r="P340" s="198"/>
      <c r="Q340" s="198"/>
      <c r="R340" s="198"/>
      <c r="S340" s="198"/>
      <c r="T340" s="198"/>
      <c r="U340" s="198"/>
      <c r="V340" s="198"/>
      <c r="W340" s="198"/>
      <c r="X340" s="198"/>
      <c r="Y340" s="198"/>
      <c r="Z340" s="198"/>
      <c r="AA340" s="198"/>
      <c r="AB340" s="198"/>
      <c r="AC340" s="198"/>
      <c r="AD340" s="198"/>
      <c r="AE340" s="198"/>
      <c r="AF340" s="198"/>
      <c r="AG340" s="198"/>
      <c r="AH340" s="198"/>
      <c r="AI340" s="198"/>
      <c r="AJ340" s="198"/>
      <c r="AK340" s="198"/>
      <c r="AL340" s="198"/>
      <c r="AM340" s="198"/>
      <c r="AN340" s="198"/>
      <c r="AO340" s="198"/>
      <c r="AP340" s="198"/>
      <c r="AQ340" s="198"/>
      <c r="AR340" s="198"/>
      <c r="AS340" s="198"/>
      <c r="AT340" s="198"/>
      <c r="AU340" s="198"/>
      <c r="AV340" s="198"/>
      <c r="AW340" s="198"/>
      <c r="AX340" s="198"/>
      <c r="AY340" s="198"/>
      <c r="AZ340" s="198"/>
      <c r="BA340" s="198"/>
      <c r="BB340" s="198"/>
      <c r="BC340" s="198"/>
      <c r="BD340" s="198"/>
      <c r="BE340" s="198"/>
      <c r="BF340" s="198"/>
      <c r="BG340" s="198"/>
      <c r="BH340" s="198"/>
      <c r="BI340" s="198"/>
      <c r="BJ340" s="198"/>
      <c r="BK340" s="198"/>
      <c r="BL340" s="198"/>
      <c r="BM340" s="198"/>
      <c r="BN340" s="198"/>
      <c r="BO340" s="198"/>
      <c r="BP340" s="198"/>
      <c r="BQ340" s="198"/>
      <c r="BR340" s="198"/>
      <c r="BS340" s="198"/>
      <c r="BT340" s="198"/>
      <c r="BU340" s="198"/>
      <c r="BV340" s="198"/>
      <c r="BW340" s="198"/>
      <c r="BX340" s="198"/>
      <c r="BY340" s="198"/>
      <c r="BZ340" s="198"/>
      <c r="CA340" s="198"/>
      <c r="CB340" s="198"/>
      <c r="CC340" s="198"/>
      <c r="CD340" s="198"/>
      <c r="CE340" s="198"/>
      <c r="CF340" s="198"/>
      <c r="CG340" s="198"/>
      <c r="CH340" s="198"/>
      <c r="CI340" s="198"/>
      <c r="CJ340" s="198"/>
      <c r="CK340" s="198"/>
      <c r="CL340" s="198"/>
      <c r="CM340" s="198"/>
      <c r="CN340" s="198"/>
      <c r="CO340" s="198"/>
      <c r="CP340" s="198"/>
      <c r="CQ340" s="198"/>
      <c r="CR340" s="198"/>
      <c r="CS340" s="198"/>
      <c r="CT340" s="198"/>
      <c r="CU340" s="198"/>
      <c r="CV340" s="198"/>
      <c r="CW340" s="198"/>
      <c r="CX340" s="198"/>
      <c r="CY340" s="198"/>
      <c r="CZ340" s="198"/>
      <c r="DA340" s="198"/>
      <c r="DB340" s="198"/>
      <c r="DC340" s="198"/>
      <c r="DD340" s="198"/>
      <c r="DE340" s="198"/>
      <c r="DF340" s="198"/>
      <c r="DG340" s="198"/>
      <c r="DH340" s="198"/>
      <c r="DI340" s="198"/>
      <c r="DJ340" s="198"/>
      <c r="DK340" s="198"/>
      <c r="DL340" s="198"/>
      <c r="DM340" s="198"/>
      <c r="DN340" s="198"/>
      <c r="DO340" s="198"/>
      <c r="DP340" s="198"/>
      <c r="DQ340" s="198"/>
      <c r="DR340" s="198"/>
      <c r="DS340" s="198"/>
      <c r="DT340" s="198"/>
      <c r="DU340" s="198"/>
      <c r="DV340" s="198"/>
      <c r="DW340" s="198"/>
      <c r="DX340" s="198"/>
      <c r="DY340" s="198"/>
      <c r="DZ340" s="198"/>
      <c r="EA340" s="198"/>
      <c r="EB340" s="198"/>
      <c r="EC340" s="198"/>
      <c r="ED340" s="198"/>
    </row>
    <row r="341" spans="1:134" s="22" customFormat="1" ht="15.75" customHeight="1" x14ac:dyDescent="0.2">
      <c r="A341" s="92">
        <v>306</v>
      </c>
      <c r="B341" s="89" t="s">
        <v>1377</v>
      </c>
      <c r="C341" s="91" t="s">
        <v>706</v>
      </c>
      <c r="D341" s="108">
        <v>150</v>
      </c>
      <c r="E341" s="109">
        <v>0</v>
      </c>
      <c r="F341" s="109">
        <f>D341</f>
        <v>150</v>
      </c>
      <c r="G341" s="144" t="s">
        <v>150</v>
      </c>
      <c r="H341" s="91" t="s">
        <v>702</v>
      </c>
      <c r="I341" s="87">
        <v>1500</v>
      </c>
      <c r="J341" s="87">
        <v>0</v>
      </c>
      <c r="K341" s="87">
        <f>I341+J341</f>
        <v>1500</v>
      </c>
      <c r="L341" s="198"/>
      <c r="M341" s="198"/>
      <c r="N341" s="198"/>
      <c r="O341" s="198"/>
      <c r="P341" s="198"/>
      <c r="Q341" s="198"/>
      <c r="R341" s="198"/>
      <c r="S341" s="198"/>
      <c r="T341" s="198"/>
      <c r="U341" s="198"/>
      <c r="V341" s="198"/>
      <c r="W341" s="198"/>
      <c r="X341" s="198"/>
      <c r="Y341" s="198"/>
      <c r="Z341" s="198"/>
      <c r="AA341" s="198"/>
      <c r="AB341" s="198"/>
      <c r="AC341" s="198"/>
      <c r="AD341" s="198"/>
      <c r="AE341" s="198"/>
      <c r="AF341" s="198"/>
      <c r="AG341" s="198"/>
      <c r="AH341" s="198"/>
      <c r="AI341" s="198"/>
      <c r="AJ341" s="198"/>
      <c r="AK341" s="198"/>
      <c r="AL341" s="198"/>
      <c r="AM341" s="198"/>
      <c r="AN341" s="198"/>
      <c r="AO341" s="198"/>
      <c r="AP341" s="198"/>
      <c r="AQ341" s="198"/>
      <c r="AR341" s="198"/>
      <c r="AS341" s="198"/>
      <c r="AT341" s="198"/>
      <c r="AU341" s="198"/>
      <c r="AV341" s="198"/>
      <c r="AW341" s="198"/>
      <c r="AX341" s="198"/>
      <c r="AY341" s="198"/>
      <c r="AZ341" s="198"/>
      <c r="BA341" s="198"/>
      <c r="BB341" s="198"/>
      <c r="BC341" s="198"/>
      <c r="BD341" s="198"/>
      <c r="BE341" s="198"/>
      <c r="BF341" s="198"/>
      <c r="BG341" s="198"/>
      <c r="BH341" s="198"/>
      <c r="BI341" s="198"/>
      <c r="BJ341" s="198"/>
      <c r="BK341" s="198"/>
      <c r="BL341" s="198"/>
      <c r="BM341" s="198"/>
      <c r="BN341" s="198"/>
      <c r="BO341" s="198"/>
      <c r="BP341" s="198"/>
      <c r="BQ341" s="198"/>
      <c r="BR341" s="198"/>
      <c r="BS341" s="198"/>
      <c r="BT341" s="198"/>
      <c r="BU341" s="198"/>
      <c r="BV341" s="198"/>
      <c r="BW341" s="198"/>
      <c r="BX341" s="198"/>
      <c r="BY341" s="198"/>
      <c r="BZ341" s="198"/>
      <c r="CA341" s="198"/>
      <c r="CB341" s="198"/>
      <c r="CC341" s="198"/>
      <c r="CD341" s="198"/>
      <c r="CE341" s="198"/>
      <c r="CF341" s="198"/>
      <c r="CG341" s="198"/>
      <c r="CH341" s="198"/>
      <c r="CI341" s="198"/>
      <c r="CJ341" s="198"/>
      <c r="CK341" s="198"/>
      <c r="CL341" s="198"/>
      <c r="CM341" s="198"/>
      <c r="CN341" s="198"/>
      <c r="CO341" s="198"/>
      <c r="CP341" s="198"/>
      <c r="CQ341" s="198"/>
      <c r="CR341" s="198"/>
      <c r="CS341" s="198"/>
      <c r="CT341" s="198"/>
      <c r="CU341" s="198"/>
      <c r="CV341" s="198"/>
      <c r="CW341" s="198"/>
      <c r="CX341" s="198"/>
      <c r="CY341" s="198"/>
      <c r="CZ341" s="198"/>
      <c r="DA341" s="198"/>
      <c r="DB341" s="198"/>
      <c r="DC341" s="198"/>
      <c r="DD341" s="198"/>
      <c r="DE341" s="198"/>
      <c r="DF341" s="198"/>
      <c r="DG341" s="198"/>
      <c r="DH341" s="198"/>
      <c r="DI341" s="198"/>
      <c r="DJ341" s="198"/>
      <c r="DK341" s="198"/>
      <c r="DL341" s="198"/>
      <c r="DM341" s="198"/>
      <c r="DN341" s="198"/>
      <c r="DO341" s="198"/>
      <c r="DP341" s="198"/>
      <c r="DQ341" s="198"/>
      <c r="DR341" s="198"/>
      <c r="DS341" s="198"/>
      <c r="DT341" s="198"/>
      <c r="DU341" s="198"/>
      <c r="DV341" s="198"/>
      <c r="DW341" s="198"/>
      <c r="DX341" s="198"/>
      <c r="DY341" s="198"/>
      <c r="DZ341" s="198"/>
      <c r="EA341" s="198"/>
      <c r="EB341" s="198"/>
      <c r="EC341" s="198"/>
      <c r="ED341" s="198"/>
    </row>
    <row r="342" spans="1:134" s="22" customFormat="1" ht="30" x14ac:dyDescent="0.2">
      <c r="A342" s="92">
        <v>307</v>
      </c>
      <c r="B342" s="89"/>
      <c r="C342" s="91"/>
      <c r="D342" s="108"/>
      <c r="E342" s="109"/>
      <c r="F342" s="110"/>
      <c r="G342" s="271" t="s">
        <v>151</v>
      </c>
      <c r="H342" s="91" t="s">
        <v>1783</v>
      </c>
      <c r="I342" s="94">
        <v>1500</v>
      </c>
      <c r="J342" s="87">
        <v>0</v>
      </c>
      <c r="K342" s="87">
        <f t="shared" si="38"/>
        <v>1500</v>
      </c>
      <c r="L342" s="198"/>
      <c r="M342" s="198"/>
      <c r="N342" s="198"/>
      <c r="O342" s="198"/>
      <c r="P342" s="198"/>
      <c r="Q342" s="198"/>
      <c r="R342" s="198"/>
      <c r="S342" s="198"/>
      <c r="T342" s="198"/>
      <c r="U342" s="198"/>
      <c r="V342" s="198"/>
      <c r="W342" s="198"/>
      <c r="X342" s="198"/>
      <c r="Y342" s="198"/>
      <c r="Z342" s="198"/>
      <c r="AA342" s="198"/>
      <c r="AB342" s="198"/>
      <c r="AC342" s="198"/>
      <c r="AD342" s="198"/>
      <c r="AE342" s="198"/>
      <c r="AF342" s="198"/>
      <c r="AG342" s="198"/>
      <c r="AH342" s="198"/>
      <c r="AI342" s="198"/>
      <c r="AJ342" s="198"/>
      <c r="AK342" s="198"/>
      <c r="AL342" s="198"/>
      <c r="AM342" s="198"/>
      <c r="AN342" s="198"/>
      <c r="AO342" s="198"/>
      <c r="AP342" s="198"/>
      <c r="AQ342" s="198"/>
      <c r="AR342" s="198"/>
      <c r="AS342" s="198"/>
      <c r="AT342" s="198"/>
      <c r="AU342" s="198"/>
      <c r="AV342" s="198"/>
      <c r="AW342" s="198"/>
      <c r="AX342" s="198"/>
      <c r="AY342" s="198"/>
      <c r="AZ342" s="198"/>
      <c r="BA342" s="198"/>
      <c r="BB342" s="198"/>
      <c r="BC342" s="198"/>
      <c r="BD342" s="198"/>
      <c r="BE342" s="198"/>
      <c r="BF342" s="198"/>
      <c r="BG342" s="198"/>
      <c r="BH342" s="198"/>
      <c r="BI342" s="198"/>
      <c r="BJ342" s="198"/>
      <c r="BK342" s="198"/>
      <c r="BL342" s="198"/>
      <c r="BM342" s="198"/>
      <c r="BN342" s="198"/>
      <c r="BO342" s="198"/>
      <c r="BP342" s="198"/>
      <c r="BQ342" s="198"/>
      <c r="BR342" s="198"/>
      <c r="BS342" s="198"/>
      <c r="BT342" s="198"/>
      <c r="BU342" s="198"/>
      <c r="BV342" s="198"/>
      <c r="BW342" s="198"/>
      <c r="BX342" s="198"/>
      <c r="BY342" s="198"/>
      <c r="BZ342" s="198"/>
      <c r="CA342" s="198"/>
      <c r="CB342" s="198"/>
      <c r="CC342" s="198"/>
      <c r="CD342" s="198"/>
      <c r="CE342" s="198"/>
      <c r="CF342" s="198"/>
      <c r="CG342" s="198"/>
      <c r="CH342" s="198"/>
      <c r="CI342" s="198"/>
      <c r="CJ342" s="198"/>
      <c r="CK342" s="198"/>
      <c r="CL342" s="198"/>
      <c r="CM342" s="198"/>
      <c r="CN342" s="198"/>
      <c r="CO342" s="198"/>
      <c r="CP342" s="198"/>
      <c r="CQ342" s="198"/>
      <c r="CR342" s="198"/>
      <c r="CS342" s="198"/>
      <c r="CT342" s="198"/>
      <c r="CU342" s="198"/>
      <c r="CV342" s="198"/>
      <c r="CW342" s="198"/>
      <c r="CX342" s="198"/>
      <c r="CY342" s="198"/>
      <c r="CZ342" s="198"/>
      <c r="DA342" s="198"/>
      <c r="DB342" s="198"/>
      <c r="DC342" s="198"/>
      <c r="DD342" s="198"/>
      <c r="DE342" s="198"/>
      <c r="DF342" s="198"/>
      <c r="DG342" s="198"/>
      <c r="DH342" s="198"/>
      <c r="DI342" s="198"/>
      <c r="DJ342" s="198"/>
      <c r="DK342" s="198"/>
      <c r="DL342" s="198"/>
      <c r="DM342" s="198"/>
      <c r="DN342" s="198"/>
      <c r="DO342" s="198"/>
      <c r="DP342" s="198"/>
      <c r="DQ342" s="198"/>
      <c r="DR342" s="198"/>
      <c r="DS342" s="198"/>
      <c r="DT342" s="198"/>
      <c r="DU342" s="198"/>
      <c r="DV342" s="198"/>
      <c r="DW342" s="198"/>
      <c r="DX342" s="198"/>
      <c r="DY342" s="198"/>
      <c r="DZ342" s="198"/>
      <c r="EA342" s="198"/>
      <c r="EB342" s="198"/>
      <c r="EC342" s="198"/>
      <c r="ED342" s="198"/>
    </row>
    <row r="343" spans="1:134" s="22" customFormat="1" ht="16.149999999999999" customHeight="1" x14ac:dyDescent="0.2">
      <c r="A343" s="92"/>
      <c r="B343" s="89" t="s">
        <v>1596</v>
      </c>
      <c r="C343" s="91" t="s">
        <v>1619</v>
      </c>
      <c r="D343" s="108">
        <v>3450</v>
      </c>
      <c r="E343" s="109">
        <v>0</v>
      </c>
      <c r="F343" s="110">
        <f t="shared" ref="F343:F378" si="40">D343</f>
        <v>3450</v>
      </c>
      <c r="G343" s="92"/>
      <c r="H343" s="115" t="s">
        <v>1532</v>
      </c>
      <c r="I343" s="94"/>
      <c r="J343" s="87"/>
      <c r="K343" s="87"/>
      <c r="L343" s="198"/>
      <c r="M343" s="198"/>
      <c r="N343" s="198"/>
      <c r="O343" s="198"/>
      <c r="P343" s="198"/>
      <c r="Q343" s="198"/>
      <c r="R343" s="198"/>
      <c r="S343" s="198"/>
      <c r="T343" s="198"/>
      <c r="U343" s="198"/>
      <c r="V343" s="198"/>
      <c r="W343" s="198"/>
      <c r="X343" s="198"/>
      <c r="Y343" s="198"/>
      <c r="Z343" s="198"/>
      <c r="AA343" s="198"/>
      <c r="AB343" s="198"/>
      <c r="AC343" s="198"/>
      <c r="AD343" s="198"/>
      <c r="AE343" s="198"/>
      <c r="AF343" s="198"/>
      <c r="AG343" s="198"/>
      <c r="AH343" s="198"/>
      <c r="AI343" s="198"/>
      <c r="AJ343" s="198"/>
      <c r="AK343" s="198"/>
      <c r="AL343" s="198"/>
      <c r="AM343" s="198"/>
      <c r="AN343" s="198"/>
      <c r="AO343" s="198"/>
      <c r="AP343" s="198"/>
      <c r="AQ343" s="198"/>
      <c r="AR343" s="198"/>
      <c r="AS343" s="198"/>
      <c r="AT343" s="198"/>
      <c r="AU343" s="198"/>
      <c r="AV343" s="198"/>
      <c r="AW343" s="198"/>
      <c r="AX343" s="198"/>
      <c r="AY343" s="198"/>
      <c r="AZ343" s="198"/>
      <c r="BA343" s="198"/>
      <c r="BB343" s="198"/>
      <c r="BC343" s="198"/>
      <c r="BD343" s="198"/>
      <c r="BE343" s="198"/>
      <c r="BF343" s="198"/>
      <c r="BG343" s="198"/>
      <c r="BH343" s="198"/>
      <c r="BI343" s="198"/>
      <c r="BJ343" s="198"/>
      <c r="BK343" s="198"/>
      <c r="BL343" s="198"/>
      <c r="BM343" s="198"/>
      <c r="BN343" s="198"/>
      <c r="BO343" s="198"/>
      <c r="BP343" s="198"/>
      <c r="BQ343" s="198"/>
      <c r="BR343" s="198"/>
      <c r="BS343" s="198"/>
      <c r="BT343" s="198"/>
      <c r="BU343" s="198"/>
      <c r="BV343" s="198"/>
      <c r="BW343" s="198"/>
      <c r="BX343" s="198"/>
      <c r="BY343" s="198"/>
      <c r="BZ343" s="198"/>
      <c r="CA343" s="198"/>
      <c r="CB343" s="198"/>
      <c r="CC343" s="198"/>
      <c r="CD343" s="198"/>
      <c r="CE343" s="198"/>
      <c r="CF343" s="198"/>
      <c r="CG343" s="198"/>
      <c r="CH343" s="198"/>
      <c r="CI343" s="198"/>
      <c r="CJ343" s="198"/>
      <c r="CK343" s="198"/>
      <c r="CL343" s="198"/>
      <c r="CM343" s="198"/>
      <c r="CN343" s="198"/>
      <c r="CO343" s="198"/>
      <c r="CP343" s="198"/>
      <c r="CQ343" s="198"/>
      <c r="CR343" s="198"/>
      <c r="CS343" s="198"/>
      <c r="CT343" s="198"/>
      <c r="CU343" s="198"/>
      <c r="CV343" s="198"/>
      <c r="CW343" s="198"/>
      <c r="CX343" s="198"/>
      <c r="CY343" s="198"/>
      <c r="CZ343" s="198"/>
      <c r="DA343" s="198"/>
      <c r="DB343" s="198"/>
      <c r="DC343" s="198"/>
      <c r="DD343" s="198"/>
      <c r="DE343" s="198"/>
      <c r="DF343" s="198"/>
      <c r="DG343" s="198"/>
      <c r="DH343" s="198"/>
      <c r="DI343" s="198"/>
      <c r="DJ343" s="198"/>
      <c r="DK343" s="198"/>
      <c r="DL343" s="198"/>
      <c r="DM343" s="198"/>
      <c r="DN343" s="198"/>
      <c r="DO343" s="198"/>
      <c r="DP343" s="198"/>
      <c r="DQ343" s="198"/>
      <c r="DR343" s="198"/>
      <c r="DS343" s="198"/>
      <c r="DT343" s="198"/>
      <c r="DU343" s="198"/>
      <c r="DV343" s="198"/>
      <c r="DW343" s="198"/>
      <c r="DX343" s="198"/>
      <c r="DY343" s="198"/>
      <c r="DZ343" s="198"/>
      <c r="EA343" s="198"/>
      <c r="EB343" s="198"/>
      <c r="EC343" s="198"/>
      <c r="ED343" s="198"/>
    </row>
    <row r="344" spans="1:134" s="22" customFormat="1" ht="18.75" customHeight="1" x14ac:dyDescent="0.2">
      <c r="A344" s="92">
        <v>308</v>
      </c>
      <c r="B344" s="89" t="s">
        <v>1606</v>
      </c>
      <c r="C344" s="91" t="s">
        <v>1620</v>
      </c>
      <c r="D344" s="108">
        <v>5200</v>
      </c>
      <c r="E344" s="109">
        <v>0</v>
      </c>
      <c r="F344" s="110">
        <f t="shared" si="40"/>
        <v>5200</v>
      </c>
      <c r="G344" s="144" t="s">
        <v>1874</v>
      </c>
      <c r="H344" s="91" t="s">
        <v>1253</v>
      </c>
      <c r="I344" s="87">
        <v>2100</v>
      </c>
      <c r="J344" s="87">
        <v>0</v>
      </c>
      <c r="K344" s="87">
        <f t="shared" ref="K344:K383" si="41">I344+J344</f>
        <v>2100</v>
      </c>
      <c r="L344" s="198"/>
      <c r="M344" s="198"/>
      <c r="N344" s="198"/>
      <c r="O344" s="198"/>
      <c r="P344" s="198"/>
      <c r="Q344" s="198"/>
      <c r="R344" s="198"/>
      <c r="S344" s="198"/>
      <c r="T344" s="198"/>
      <c r="U344" s="198"/>
      <c r="V344" s="198"/>
      <c r="W344" s="198"/>
      <c r="X344" s="198"/>
      <c r="Y344" s="198"/>
      <c r="Z344" s="198"/>
      <c r="AA344" s="198"/>
      <c r="AB344" s="198"/>
      <c r="AC344" s="198"/>
      <c r="AD344" s="198"/>
      <c r="AE344" s="198"/>
      <c r="AF344" s="198"/>
      <c r="AG344" s="198"/>
      <c r="AH344" s="198"/>
      <c r="AI344" s="198"/>
      <c r="AJ344" s="198"/>
      <c r="AK344" s="198"/>
      <c r="AL344" s="198"/>
      <c r="AM344" s="198"/>
      <c r="AN344" s="198"/>
      <c r="AO344" s="198"/>
      <c r="AP344" s="198"/>
      <c r="AQ344" s="198"/>
      <c r="AR344" s="198"/>
      <c r="AS344" s="198"/>
      <c r="AT344" s="198"/>
      <c r="AU344" s="198"/>
      <c r="AV344" s="198"/>
      <c r="AW344" s="198"/>
      <c r="AX344" s="198"/>
      <c r="AY344" s="198"/>
      <c r="AZ344" s="198"/>
      <c r="BA344" s="198"/>
      <c r="BB344" s="198"/>
      <c r="BC344" s="198"/>
      <c r="BD344" s="198"/>
      <c r="BE344" s="198"/>
      <c r="BF344" s="198"/>
      <c r="BG344" s="198"/>
      <c r="BH344" s="198"/>
      <c r="BI344" s="198"/>
      <c r="BJ344" s="198"/>
      <c r="BK344" s="198"/>
      <c r="BL344" s="198"/>
      <c r="BM344" s="198"/>
      <c r="BN344" s="198"/>
      <c r="BO344" s="198"/>
      <c r="BP344" s="198"/>
      <c r="BQ344" s="198"/>
      <c r="BR344" s="198"/>
      <c r="BS344" s="198"/>
      <c r="BT344" s="198"/>
      <c r="BU344" s="198"/>
      <c r="BV344" s="198"/>
      <c r="BW344" s="198"/>
      <c r="BX344" s="198"/>
      <c r="BY344" s="198"/>
      <c r="BZ344" s="198"/>
      <c r="CA344" s="198"/>
      <c r="CB344" s="198"/>
      <c r="CC344" s="198"/>
      <c r="CD344" s="198"/>
      <c r="CE344" s="198"/>
      <c r="CF344" s="198"/>
      <c r="CG344" s="198"/>
      <c r="CH344" s="198"/>
      <c r="CI344" s="198"/>
      <c r="CJ344" s="198"/>
      <c r="CK344" s="198"/>
      <c r="CL344" s="198"/>
      <c r="CM344" s="198"/>
      <c r="CN344" s="198"/>
      <c r="CO344" s="198"/>
      <c r="CP344" s="198"/>
      <c r="CQ344" s="198"/>
      <c r="CR344" s="198"/>
      <c r="CS344" s="198"/>
      <c r="CT344" s="198"/>
      <c r="CU344" s="198"/>
      <c r="CV344" s="198"/>
      <c r="CW344" s="198"/>
      <c r="CX344" s="198"/>
      <c r="CY344" s="198"/>
      <c r="CZ344" s="198"/>
      <c r="DA344" s="198"/>
      <c r="DB344" s="198"/>
      <c r="DC344" s="198"/>
      <c r="DD344" s="198"/>
      <c r="DE344" s="198"/>
      <c r="DF344" s="198"/>
      <c r="DG344" s="198"/>
      <c r="DH344" s="198"/>
      <c r="DI344" s="198"/>
      <c r="DJ344" s="198"/>
      <c r="DK344" s="198"/>
      <c r="DL344" s="198"/>
      <c r="DM344" s="198"/>
      <c r="DN344" s="198"/>
      <c r="DO344" s="198"/>
      <c r="DP344" s="198"/>
      <c r="DQ344" s="198"/>
      <c r="DR344" s="198"/>
      <c r="DS344" s="198"/>
      <c r="DT344" s="198"/>
      <c r="DU344" s="198"/>
      <c r="DV344" s="198"/>
      <c r="DW344" s="198"/>
      <c r="DX344" s="198"/>
      <c r="DY344" s="198"/>
      <c r="DZ344" s="198"/>
      <c r="EA344" s="198"/>
      <c r="EB344" s="198"/>
      <c r="EC344" s="198"/>
      <c r="ED344" s="198"/>
    </row>
    <row r="345" spans="1:134" s="22" customFormat="1" ht="15" customHeight="1" x14ac:dyDescent="0.2">
      <c r="A345" s="92">
        <f t="shared" ref="A345:A383" si="42">A344+1</f>
        <v>309</v>
      </c>
      <c r="B345" s="89" t="s">
        <v>1597</v>
      </c>
      <c r="C345" s="91" t="s">
        <v>1621</v>
      </c>
      <c r="D345" s="108">
        <v>1700</v>
      </c>
      <c r="E345" s="109">
        <v>0</v>
      </c>
      <c r="F345" s="110">
        <f t="shared" si="40"/>
        <v>1700</v>
      </c>
      <c r="G345" s="144" t="s">
        <v>1875</v>
      </c>
      <c r="H345" s="247" t="s">
        <v>1876</v>
      </c>
      <c r="I345" s="87">
        <v>3450</v>
      </c>
      <c r="J345" s="87">
        <v>0</v>
      </c>
      <c r="K345" s="87">
        <f t="shared" si="41"/>
        <v>3450</v>
      </c>
      <c r="L345" s="198"/>
      <c r="M345" s="198"/>
      <c r="N345" s="198"/>
      <c r="O345" s="198"/>
      <c r="P345" s="198"/>
      <c r="Q345" s="198"/>
      <c r="R345" s="198"/>
      <c r="S345" s="198"/>
      <c r="T345" s="198"/>
      <c r="U345" s="198"/>
      <c r="V345" s="198"/>
      <c r="W345" s="198"/>
      <c r="X345" s="198"/>
      <c r="Y345" s="198"/>
      <c r="Z345" s="198"/>
      <c r="AA345" s="198"/>
      <c r="AB345" s="198"/>
      <c r="AC345" s="198"/>
      <c r="AD345" s="198"/>
      <c r="AE345" s="198"/>
      <c r="AF345" s="198"/>
      <c r="AG345" s="198"/>
      <c r="AH345" s="198"/>
      <c r="AI345" s="198"/>
      <c r="AJ345" s="198"/>
      <c r="AK345" s="198"/>
      <c r="AL345" s="198"/>
      <c r="AM345" s="198"/>
      <c r="AN345" s="198"/>
      <c r="AO345" s="198"/>
      <c r="AP345" s="198"/>
      <c r="AQ345" s="198"/>
      <c r="AR345" s="198"/>
      <c r="AS345" s="198"/>
      <c r="AT345" s="198"/>
      <c r="AU345" s="198"/>
      <c r="AV345" s="198"/>
      <c r="AW345" s="198"/>
      <c r="AX345" s="198"/>
      <c r="AY345" s="198"/>
      <c r="AZ345" s="198"/>
      <c r="BA345" s="198"/>
      <c r="BB345" s="198"/>
      <c r="BC345" s="198"/>
      <c r="BD345" s="198"/>
      <c r="BE345" s="198"/>
      <c r="BF345" s="198"/>
      <c r="BG345" s="198"/>
      <c r="BH345" s="198"/>
      <c r="BI345" s="198"/>
      <c r="BJ345" s="198"/>
      <c r="BK345" s="198"/>
      <c r="BL345" s="198"/>
      <c r="BM345" s="198"/>
      <c r="BN345" s="198"/>
      <c r="BO345" s="198"/>
      <c r="BP345" s="198"/>
      <c r="BQ345" s="198"/>
      <c r="BR345" s="198"/>
      <c r="BS345" s="198"/>
      <c r="BT345" s="198"/>
      <c r="BU345" s="198"/>
      <c r="BV345" s="198"/>
      <c r="BW345" s="198"/>
      <c r="BX345" s="198"/>
      <c r="BY345" s="198"/>
      <c r="BZ345" s="198"/>
      <c r="CA345" s="198"/>
      <c r="CB345" s="198"/>
      <c r="CC345" s="198"/>
      <c r="CD345" s="198"/>
      <c r="CE345" s="198"/>
      <c r="CF345" s="198"/>
      <c r="CG345" s="198"/>
      <c r="CH345" s="198"/>
      <c r="CI345" s="198"/>
      <c r="CJ345" s="198"/>
      <c r="CK345" s="198"/>
      <c r="CL345" s="198"/>
      <c r="CM345" s="198"/>
      <c r="CN345" s="198"/>
      <c r="CO345" s="198"/>
      <c r="CP345" s="198"/>
      <c r="CQ345" s="198"/>
      <c r="CR345" s="198"/>
      <c r="CS345" s="198"/>
      <c r="CT345" s="198"/>
      <c r="CU345" s="198"/>
      <c r="CV345" s="198"/>
      <c r="CW345" s="198"/>
      <c r="CX345" s="198"/>
      <c r="CY345" s="198"/>
      <c r="CZ345" s="198"/>
      <c r="DA345" s="198"/>
      <c r="DB345" s="198"/>
      <c r="DC345" s="198"/>
      <c r="DD345" s="198"/>
      <c r="DE345" s="198"/>
      <c r="DF345" s="198"/>
      <c r="DG345" s="198"/>
      <c r="DH345" s="198"/>
      <c r="DI345" s="198"/>
      <c r="DJ345" s="198"/>
      <c r="DK345" s="198"/>
      <c r="DL345" s="198"/>
      <c r="DM345" s="198"/>
      <c r="DN345" s="198"/>
      <c r="DO345" s="198"/>
      <c r="DP345" s="198"/>
      <c r="DQ345" s="198"/>
      <c r="DR345" s="198"/>
      <c r="DS345" s="198"/>
      <c r="DT345" s="198"/>
      <c r="DU345" s="198"/>
      <c r="DV345" s="198"/>
      <c r="DW345" s="198"/>
      <c r="DX345" s="198"/>
      <c r="DY345" s="198"/>
      <c r="DZ345" s="198"/>
      <c r="EA345" s="198"/>
      <c r="EB345" s="198"/>
      <c r="EC345" s="198"/>
      <c r="ED345" s="198"/>
    </row>
    <row r="346" spans="1:134" s="22" customFormat="1" ht="18" customHeight="1" x14ac:dyDescent="0.2">
      <c r="A346" s="92">
        <f t="shared" si="42"/>
        <v>310</v>
      </c>
      <c r="B346" s="89" t="s">
        <v>1598</v>
      </c>
      <c r="C346" s="91" t="s">
        <v>1622</v>
      </c>
      <c r="D346" s="108">
        <v>1800</v>
      </c>
      <c r="E346" s="109">
        <v>0</v>
      </c>
      <c r="F346" s="110">
        <f t="shared" si="40"/>
        <v>1800</v>
      </c>
      <c r="G346" s="144" t="s">
        <v>1877</v>
      </c>
      <c r="H346" s="247" t="s">
        <v>1878</v>
      </c>
      <c r="I346" s="87">
        <v>5200</v>
      </c>
      <c r="J346" s="87">
        <v>0</v>
      </c>
      <c r="K346" s="87">
        <f t="shared" si="41"/>
        <v>5200</v>
      </c>
      <c r="L346" s="198"/>
      <c r="M346" s="198"/>
      <c r="N346" s="198"/>
      <c r="O346" s="198"/>
      <c r="P346" s="198"/>
      <c r="Q346" s="198"/>
      <c r="R346" s="198"/>
      <c r="S346" s="198"/>
      <c r="T346" s="198"/>
      <c r="U346" s="198"/>
      <c r="V346" s="198"/>
      <c r="W346" s="198"/>
      <c r="X346" s="198"/>
      <c r="Y346" s="198"/>
      <c r="Z346" s="198"/>
      <c r="AA346" s="198"/>
      <c r="AB346" s="198"/>
      <c r="AC346" s="198"/>
      <c r="AD346" s="198"/>
      <c r="AE346" s="198"/>
      <c r="AF346" s="198"/>
      <c r="AG346" s="198"/>
      <c r="AH346" s="198"/>
      <c r="AI346" s="198"/>
      <c r="AJ346" s="198"/>
      <c r="AK346" s="198"/>
      <c r="AL346" s="198"/>
      <c r="AM346" s="198"/>
      <c r="AN346" s="198"/>
      <c r="AO346" s="198"/>
      <c r="AP346" s="198"/>
      <c r="AQ346" s="198"/>
      <c r="AR346" s="198"/>
      <c r="AS346" s="198"/>
      <c r="AT346" s="198"/>
      <c r="AU346" s="198"/>
      <c r="AV346" s="198"/>
      <c r="AW346" s="198"/>
      <c r="AX346" s="198"/>
      <c r="AY346" s="198"/>
      <c r="AZ346" s="198"/>
      <c r="BA346" s="198"/>
      <c r="BB346" s="198"/>
      <c r="BC346" s="198"/>
      <c r="BD346" s="198"/>
      <c r="BE346" s="198"/>
      <c r="BF346" s="198"/>
      <c r="BG346" s="198"/>
      <c r="BH346" s="198"/>
      <c r="BI346" s="198"/>
      <c r="BJ346" s="198"/>
      <c r="BK346" s="198"/>
      <c r="BL346" s="198"/>
      <c r="BM346" s="198"/>
      <c r="BN346" s="198"/>
      <c r="BO346" s="198"/>
      <c r="BP346" s="198"/>
      <c r="BQ346" s="198"/>
      <c r="BR346" s="198"/>
      <c r="BS346" s="198"/>
      <c r="BT346" s="198"/>
      <c r="BU346" s="198"/>
      <c r="BV346" s="198"/>
      <c r="BW346" s="198"/>
      <c r="BX346" s="198"/>
      <c r="BY346" s="198"/>
      <c r="BZ346" s="198"/>
      <c r="CA346" s="198"/>
      <c r="CB346" s="198"/>
      <c r="CC346" s="198"/>
      <c r="CD346" s="198"/>
      <c r="CE346" s="198"/>
      <c r="CF346" s="198"/>
      <c r="CG346" s="198"/>
      <c r="CH346" s="198"/>
      <c r="CI346" s="198"/>
      <c r="CJ346" s="198"/>
      <c r="CK346" s="198"/>
      <c r="CL346" s="198"/>
      <c r="CM346" s="198"/>
      <c r="CN346" s="198"/>
      <c r="CO346" s="198"/>
      <c r="CP346" s="198"/>
      <c r="CQ346" s="198"/>
      <c r="CR346" s="198"/>
      <c r="CS346" s="198"/>
      <c r="CT346" s="198"/>
      <c r="CU346" s="198"/>
      <c r="CV346" s="198"/>
      <c r="CW346" s="198"/>
      <c r="CX346" s="198"/>
      <c r="CY346" s="198"/>
      <c r="CZ346" s="198"/>
      <c r="DA346" s="198"/>
      <c r="DB346" s="198"/>
      <c r="DC346" s="198"/>
      <c r="DD346" s="198"/>
      <c r="DE346" s="198"/>
      <c r="DF346" s="198"/>
      <c r="DG346" s="198"/>
      <c r="DH346" s="198"/>
      <c r="DI346" s="198"/>
      <c r="DJ346" s="198"/>
      <c r="DK346" s="198"/>
      <c r="DL346" s="198"/>
      <c r="DM346" s="198"/>
      <c r="DN346" s="198"/>
      <c r="DO346" s="198"/>
      <c r="DP346" s="198"/>
      <c r="DQ346" s="198"/>
      <c r="DR346" s="198"/>
      <c r="DS346" s="198"/>
      <c r="DT346" s="198"/>
      <c r="DU346" s="198"/>
      <c r="DV346" s="198"/>
      <c r="DW346" s="198"/>
      <c r="DX346" s="198"/>
      <c r="DY346" s="198"/>
      <c r="DZ346" s="198"/>
      <c r="EA346" s="198"/>
      <c r="EB346" s="198"/>
      <c r="EC346" s="198"/>
      <c r="ED346" s="198"/>
    </row>
    <row r="347" spans="1:134" s="22" customFormat="1" ht="17.25" customHeight="1" x14ac:dyDescent="0.2">
      <c r="A347" s="92">
        <f t="shared" si="42"/>
        <v>311</v>
      </c>
      <c r="B347" s="89" t="s">
        <v>114</v>
      </c>
      <c r="C347" s="91" t="s">
        <v>1623</v>
      </c>
      <c r="D347" s="108">
        <v>1900</v>
      </c>
      <c r="E347" s="109">
        <v>0</v>
      </c>
      <c r="F347" s="110">
        <f t="shared" si="40"/>
        <v>1900</v>
      </c>
      <c r="G347" s="144" t="s">
        <v>1879</v>
      </c>
      <c r="H347" s="91" t="s">
        <v>1621</v>
      </c>
      <c r="I347" s="87">
        <v>1700</v>
      </c>
      <c r="J347" s="87">
        <v>0</v>
      </c>
      <c r="K347" s="87">
        <f t="shared" si="41"/>
        <v>1700</v>
      </c>
      <c r="L347" s="198"/>
      <c r="M347" s="198"/>
      <c r="N347" s="198"/>
      <c r="O347" s="198"/>
      <c r="P347" s="198"/>
      <c r="Q347" s="198"/>
      <c r="R347" s="198"/>
      <c r="S347" s="198"/>
      <c r="T347" s="198"/>
      <c r="U347" s="198"/>
      <c r="V347" s="198"/>
      <c r="W347" s="198"/>
      <c r="X347" s="198"/>
      <c r="Y347" s="198"/>
      <c r="Z347" s="198"/>
      <c r="AA347" s="198"/>
      <c r="AB347" s="198"/>
      <c r="AC347" s="198"/>
      <c r="AD347" s="198"/>
      <c r="AE347" s="198"/>
      <c r="AF347" s="198"/>
      <c r="AG347" s="198"/>
      <c r="AH347" s="198"/>
      <c r="AI347" s="198"/>
      <c r="AJ347" s="198"/>
      <c r="AK347" s="198"/>
      <c r="AL347" s="198"/>
      <c r="AM347" s="198"/>
      <c r="AN347" s="198"/>
      <c r="AO347" s="198"/>
      <c r="AP347" s="198"/>
      <c r="AQ347" s="198"/>
      <c r="AR347" s="198"/>
      <c r="AS347" s="198"/>
      <c r="AT347" s="198"/>
      <c r="AU347" s="198"/>
      <c r="AV347" s="198"/>
      <c r="AW347" s="198"/>
      <c r="AX347" s="198"/>
      <c r="AY347" s="198"/>
      <c r="AZ347" s="198"/>
      <c r="BA347" s="198"/>
      <c r="BB347" s="198"/>
      <c r="BC347" s="198"/>
      <c r="BD347" s="198"/>
      <c r="BE347" s="198"/>
      <c r="BF347" s="198"/>
      <c r="BG347" s="198"/>
      <c r="BH347" s="198"/>
      <c r="BI347" s="198"/>
      <c r="BJ347" s="198"/>
      <c r="BK347" s="198"/>
      <c r="BL347" s="198"/>
      <c r="BM347" s="198"/>
      <c r="BN347" s="198"/>
      <c r="BO347" s="198"/>
      <c r="BP347" s="198"/>
      <c r="BQ347" s="198"/>
      <c r="BR347" s="198"/>
      <c r="BS347" s="198"/>
      <c r="BT347" s="198"/>
      <c r="BU347" s="198"/>
      <c r="BV347" s="198"/>
      <c r="BW347" s="198"/>
      <c r="BX347" s="198"/>
      <c r="BY347" s="198"/>
      <c r="BZ347" s="198"/>
      <c r="CA347" s="198"/>
      <c r="CB347" s="198"/>
      <c r="CC347" s="198"/>
      <c r="CD347" s="198"/>
      <c r="CE347" s="198"/>
      <c r="CF347" s="198"/>
      <c r="CG347" s="198"/>
      <c r="CH347" s="198"/>
      <c r="CI347" s="198"/>
      <c r="CJ347" s="198"/>
      <c r="CK347" s="198"/>
      <c r="CL347" s="198"/>
      <c r="CM347" s="198"/>
      <c r="CN347" s="198"/>
      <c r="CO347" s="198"/>
      <c r="CP347" s="198"/>
      <c r="CQ347" s="198"/>
      <c r="CR347" s="198"/>
      <c r="CS347" s="198"/>
      <c r="CT347" s="198"/>
      <c r="CU347" s="198"/>
      <c r="CV347" s="198"/>
      <c r="CW347" s="198"/>
      <c r="CX347" s="198"/>
      <c r="CY347" s="198"/>
      <c r="CZ347" s="198"/>
      <c r="DA347" s="198"/>
      <c r="DB347" s="198"/>
      <c r="DC347" s="198"/>
      <c r="DD347" s="198"/>
      <c r="DE347" s="198"/>
      <c r="DF347" s="198"/>
      <c r="DG347" s="198"/>
      <c r="DH347" s="198"/>
      <c r="DI347" s="198"/>
      <c r="DJ347" s="198"/>
      <c r="DK347" s="198"/>
      <c r="DL347" s="198"/>
      <c r="DM347" s="198"/>
      <c r="DN347" s="198"/>
      <c r="DO347" s="198"/>
      <c r="DP347" s="198"/>
      <c r="DQ347" s="198"/>
      <c r="DR347" s="198"/>
      <c r="DS347" s="198"/>
      <c r="DT347" s="198"/>
      <c r="DU347" s="198"/>
      <c r="DV347" s="198"/>
      <c r="DW347" s="198"/>
      <c r="DX347" s="198"/>
      <c r="DY347" s="198"/>
      <c r="DZ347" s="198"/>
      <c r="EA347" s="198"/>
      <c r="EB347" s="198"/>
      <c r="EC347" s="198"/>
      <c r="ED347" s="198"/>
    </row>
    <row r="348" spans="1:134" s="22" customFormat="1" x14ac:dyDescent="0.2">
      <c r="A348" s="92">
        <f t="shared" si="42"/>
        <v>312</v>
      </c>
      <c r="B348" s="89" t="s">
        <v>1599</v>
      </c>
      <c r="C348" s="91" t="s">
        <v>1624</v>
      </c>
      <c r="D348" s="108">
        <v>2050</v>
      </c>
      <c r="E348" s="109">
        <v>0</v>
      </c>
      <c r="F348" s="110">
        <f t="shared" si="40"/>
        <v>2050</v>
      </c>
      <c r="G348" s="144" t="s">
        <v>1908</v>
      </c>
      <c r="H348" s="91" t="s">
        <v>1622</v>
      </c>
      <c r="I348" s="87">
        <v>1800</v>
      </c>
      <c r="J348" s="87">
        <v>0</v>
      </c>
      <c r="K348" s="87">
        <f t="shared" si="41"/>
        <v>1800</v>
      </c>
      <c r="L348" s="198"/>
      <c r="M348" s="198"/>
      <c r="N348" s="198"/>
      <c r="O348" s="198"/>
      <c r="P348" s="198"/>
      <c r="Q348" s="198"/>
      <c r="R348" s="198"/>
      <c r="S348" s="198"/>
      <c r="T348" s="198"/>
      <c r="U348" s="198"/>
      <c r="V348" s="198"/>
      <c r="W348" s="198"/>
      <c r="X348" s="198"/>
      <c r="Y348" s="198"/>
      <c r="Z348" s="198"/>
      <c r="AA348" s="198"/>
      <c r="AB348" s="198"/>
      <c r="AC348" s="198"/>
      <c r="AD348" s="198"/>
      <c r="AE348" s="198"/>
      <c r="AF348" s="198"/>
      <c r="AG348" s="198"/>
      <c r="AH348" s="198"/>
      <c r="AI348" s="198"/>
      <c r="AJ348" s="198"/>
      <c r="AK348" s="198"/>
      <c r="AL348" s="198"/>
      <c r="AM348" s="198"/>
      <c r="AN348" s="198"/>
      <c r="AO348" s="198"/>
      <c r="AP348" s="198"/>
      <c r="AQ348" s="198"/>
      <c r="AR348" s="198"/>
      <c r="AS348" s="198"/>
      <c r="AT348" s="198"/>
      <c r="AU348" s="198"/>
      <c r="AV348" s="198"/>
      <c r="AW348" s="198"/>
      <c r="AX348" s="198"/>
      <c r="AY348" s="198"/>
      <c r="AZ348" s="198"/>
      <c r="BA348" s="198"/>
      <c r="BB348" s="198"/>
      <c r="BC348" s="198"/>
      <c r="BD348" s="198"/>
      <c r="BE348" s="198"/>
      <c r="BF348" s="198"/>
      <c r="BG348" s="198"/>
      <c r="BH348" s="198"/>
      <c r="BI348" s="198"/>
      <c r="BJ348" s="198"/>
      <c r="BK348" s="198"/>
      <c r="BL348" s="198"/>
      <c r="BM348" s="198"/>
      <c r="BN348" s="198"/>
      <c r="BO348" s="198"/>
      <c r="BP348" s="198"/>
      <c r="BQ348" s="198"/>
      <c r="BR348" s="198"/>
      <c r="BS348" s="198"/>
      <c r="BT348" s="198"/>
      <c r="BU348" s="198"/>
      <c r="BV348" s="198"/>
      <c r="BW348" s="198"/>
      <c r="BX348" s="198"/>
      <c r="BY348" s="198"/>
      <c r="BZ348" s="198"/>
      <c r="CA348" s="198"/>
      <c r="CB348" s="198"/>
      <c r="CC348" s="198"/>
      <c r="CD348" s="198"/>
      <c r="CE348" s="198"/>
      <c r="CF348" s="198"/>
      <c r="CG348" s="198"/>
      <c r="CH348" s="198"/>
      <c r="CI348" s="198"/>
      <c r="CJ348" s="198"/>
      <c r="CK348" s="198"/>
      <c r="CL348" s="198"/>
      <c r="CM348" s="198"/>
      <c r="CN348" s="198"/>
      <c r="CO348" s="198"/>
      <c r="CP348" s="198"/>
      <c r="CQ348" s="198"/>
      <c r="CR348" s="198"/>
      <c r="CS348" s="198"/>
      <c r="CT348" s="198"/>
      <c r="CU348" s="198"/>
      <c r="CV348" s="198"/>
      <c r="CW348" s="198"/>
      <c r="CX348" s="198"/>
      <c r="CY348" s="198"/>
      <c r="CZ348" s="198"/>
      <c r="DA348" s="198"/>
      <c r="DB348" s="198"/>
      <c r="DC348" s="198"/>
      <c r="DD348" s="198"/>
      <c r="DE348" s="198"/>
      <c r="DF348" s="198"/>
      <c r="DG348" s="198"/>
      <c r="DH348" s="198"/>
      <c r="DI348" s="198"/>
      <c r="DJ348" s="198"/>
      <c r="DK348" s="198"/>
      <c r="DL348" s="198"/>
      <c r="DM348" s="198"/>
      <c r="DN348" s="198"/>
      <c r="DO348" s="198"/>
      <c r="DP348" s="198"/>
      <c r="DQ348" s="198"/>
      <c r="DR348" s="198"/>
      <c r="DS348" s="198"/>
      <c r="DT348" s="198"/>
      <c r="DU348" s="198"/>
      <c r="DV348" s="198"/>
      <c r="DW348" s="198"/>
      <c r="DX348" s="198"/>
      <c r="DY348" s="198"/>
      <c r="DZ348" s="198"/>
      <c r="EA348" s="198"/>
      <c r="EB348" s="198"/>
      <c r="EC348" s="198"/>
      <c r="ED348" s="198"/>
    </row>
    <row r="349" spans="1:134" s="22" customFormat="1" x14ac:dyDescent="0.2">
      <c r="A349" s="92">
        <f t="shared" si="42"/>
        <v>313</v>
      </c>
      <c r="B349" s="89" t="s">
        <v>116</v>
      </c>
      <c r="C349" s="91" t="s">
        <v>1625</v>
      </c>
      <c r="D349" s="108">
        <v>2200</v>
      </c>
      <c r="E349" s="109">
        <v>0</v>
      </c>
      <c r="F349" s="110">
        <f t="shared" si="40"/>
        <v>2200</v>
      </c>
      <c r="G349" s="144" t="s">
        <v>1880</v>
      </c>
      <c r="H349" s="161" t="s">
        <v>1623</v>
      </c>
      <c r="I349" s="87">
        <v>1900</v>
      </c>
      <c r="J349" s="87">
        <v>0</v>
      </c>
      <c r="K349" s="87">
        <f t="shared" si="41"/>
        <v>1900</v>
      </c>
      <c r="L349" s="198"/>
      <c r="M349" s="198"/>
      <c r="N349" s="198"/>
      <c r="O349" s="198"/>
      <c r="P349" s="198"/>
      <c r="Q349" s="198"/>
      <c r="R349" s="198"/>
      <c r="S349" s="198"/>
      <c r="T349" s="198"/>
      <c r="U349" s="198"/>
      <c r="V349" s="198"/>
      <c r="W349" s="198"/>
      <c r="X349" s="198"/>
      <c r="Y349" s="198"/>
      <c r="Z349" s="198"/>
      <c r="AA349" s="198"/>
      <c r="AB349" s="198"/>
      <c r="AC349" s="198"/>
      <c r="AD349" s="198"/>
      <c r="AE349" s="198"/>
      <c r="AF349" s="198"/>
      <c r="AG349" s="198"/>
      <c r="AH349" s="198"/>
      <c r="AI349" s="198"/>
      <c r="AJ349" s="198"/>
      <c r="AK349" s="198"/>
      <c r="AL349" s="198"/>
      <c r="AM349" s="198"/>
      <c r="AN349" s="198"/>
      <c r="AO349" s="198"/>
      <c r="AP349" s="198"/>
      <c r="AQ349" s="198"/>
      <c r="AR349" s="198"/>
      <c r="AS349" s="198"/>
      <c r="AT349" s="198"/>
      <c r="AU349" s="198"/>
      <c r="AV349" s="198"/>
      <c r="AW349" s="198"/>
      <c r="AX349" s="198"/>
      <c r="AY349" s="198"/>
      <c r="AZ349" s="198"/>
      <c r="BA349" s="198"/>
      <c r="BB349" s="198"/>
      <c r="BC349" s="198"/>
      <c r="BD349" s="198"/>
      <c r="BE349" s="198"/>
      <c r="BF349" s="198"/>
      <c r="BG349" s="198"/>
      <c r="BH349" s="198"/>
      <c r="BI349" s="198"/>
      <c r="BJ349" s="198"/>
      <c r="BK349" s="198"/>
      <c r="BL349" s="198"/>
      <c r="BM349" s="198"/>
      <c r="BN349" s="198"/>
      <c r="BO349" s="198"/>
      <c r="BP349" s="198"/>
      <c r="BQ349" s="198"/>
      <c r="BR349" s="198"/>
      <c r="BS349" s="198"/>
      <c r="BT349" s="198"/>
      <c r="BU349" s="198"/>
      <c r="BV349" s="198"/>
      <c r="BW349" s="198"/>
      <c r="BX349" s="198"/>
      <c r="BY349" s="198"/>
      <c r="BZ349" s="198"/>
      <c r="CA349" s="198"/>
      <c r="CB349" s="198"/>
      <c r="CC349" s="198"/>
      <c r="CD349" s="198"/>
      <c r="CE349" s="198"/>
      <c r="CF349" s="198"/>
      <c r="CG349" s="198"/>
      <c r="CH349" s="198"/>
      <c r="CI349" s="198"/>
      <c r="CJ349" s="198"/>
      <c r="CK349" s="198"/>
      <c r="CL349" s="198"/>
      <c r="CM349" s="198"/>
      <c r="CN349" s="198"/>
      <c r="CO349" s="198"/>
      <c r="CP349" s="198"/>
      <c r="CQ349" s="198"/>
      <c r="CR349" s="198"/>
      <c r="CS349" s="198"/>
      <c r="CT349" s="198"/>
      <c r="CU349" s="198"/>
      <c r="CV349" s="198"/>
      <c r="CW349" s="198"/>
      <c r="CX349" s="198"/>
      <c r="CY349" s="198"/>
      <c r="CZ349" s="198"/>
      <c r="DA349" s="198"/>
      <c r="DB349" s="198"/>
      <c r="DC349" s="198"/>
      <c r="DD349" s="198"/>
      <c r="DE349" s="198"/>
      <c r="DF349" s="198"/>
      <c r="DG349" s="198"/>
      <c r="DH349" s="198"/>
      <c r="DI349" s="198"/>
      <c r="DJ349" s="198"/>
      <c r="DK349" s="198"/>
      <c r="DL349" s="198"/>
      <c r="DM349" s="198"/>
      <c r="DN349" s="198"/>
      <c r="DO349" s="198"/>
      <c r="DP349" s="198"/>
      <c r="DQ349" s="198"/>
      <c r="DR349" s="198"/>
      <c r="DS349" s="198"/>
      <c r="DT349" s="198"/>
      <c r="DU349" s="198"/>
      <c r="DV349" s="198"/>
      <c r="DW349" s="198"/>
      <c r="DX349" s="198"/>
      <c r="DY349" s="198"/>
      <c r="DZ349" s="198"/>
      <c r="EA349" s="198"/>
      <c r="EB349" s="198"/>
      <c r="EC349" s="198"/>
      <c r="ED349" s="198"/>
    </row>
    <row r="350" spans="1:134" s="22" customFormat="1" ht="16.149999999999999" customHeight="1" x14ac:dyDescent="0.2">
      <c r="A350" s="92">
        <f t="shared" si="42"/>
        <v>314</v>
      </c>
      <c r="B350" s="89" t="s">
        <v>1600</v>
      </c>
      <c r="C350" s="91" t="s">
        <v>1626</v>
      </c>
      <c r="D350" s="108">
        <v>2200</v>
      </c>
      <c r="E350" s="109">
        <v>0</v>
      </c>
      <c r="F350" s="110">
        <f t="shared" si="40"/>
        <v>2200</v>
      </c>
      <c r="G350" s="144" t="s">
        <v>1909</v>
      </c>
      <c r="H350" s="91" t="s">
        <v>1124</v>
      </c>
      <c r="I350" s="87">
        <v>2050</v>
      </c>
      <c r="J350" s="87">
        <v>0</v>
      </c>
      <c r="K350" s="87">
        <f t="shared" si="41"/>
        <v>2050</v>
      </c>
      <c r="L350" s="198"/>
      <c r="M350" s="198"/>
      <c r="N350" s="198"/>
      <c r="O350" s="198"/>
      <c r="P350" s="198"/>
      <c r="Q350" s="198"/>
      <c r="R350" s="198"/>
      <c r="S350" s="198"/>
      <c r="T350" s="198"/>
      <c r="U350" s="198"/>
      <c r="V350" s="198"/>
      <c r="W350" s="198"/>
      <c r="X350" s="198"/>
      <c r="Y350" s="198"/>
      <c r="Z350" s="198"/>
      <c r="AA350" s="198"/>
      <c r="AB350" s="198"/>
      <c r="AC350" s="198"/>
      <c r="AD350" s="198"/>
      <c r="AE350" s="198"/>
      <c r="AF350" s="198"/>
      <c r="AG350" s="198"/>
      <c r="AH350" s="198"/>
      <c r="AI350" s="198"/>
      <c r="AJ350" s="198"/>
      <c r="AK350" s="198"/>
      <c r="AL350" s="198"/>
      <c r="AM350" s="198"/>
      <c r="AN350" s="198"/>
      <c r="AO350" s="198"/>
      <c r="AP350" s="198"/>
      <c r="AQ350" s="198"/>
      <c r="AR350" s="198"/>
      <c r="AS350" s="198"/>
      <c r="AT350" s="198"/>
      <c r="AU350" s="198"/>
      <c r="AV350" s="198"/>
      <c r="AW350" s="198"/>
      <c r="AX350" s="198"/>
      <c r="AY350" s="198"/>
      <c r="AZ350" s="198"/>
      <c r="BA350" s="198"/>
      <c r="BB350" s="198"/>
      <c r="BC350" s="198"/>
      <c r="BD350" s="198"/>
      <c r="BE350" s="198"/>
      <c r="BF350" s="198"/>
      <c r="BG350" s="198"/>
      <c r="BH350" s="198"/>
      <c r="BI350" s="198"/>
      <c r="BJ350" s="198"/>
      <c r="BK350" s="198"/>
      <c r="BL350" s="198"/>
      <c r="BM350" s="198"/>
      <c r="BN350" s="198"/>
      <c r="BO350" s="198"/>
      <c r="BP350" s="198"/>
      <c r="BQ350" s="198"/>
      <c r="BR350" s="198"/>
      <c r="BS350" s="198"/>
      <c r="BT350" s="198"/>
      <c r="BU350" s="198"/>
      <c r="BV350" s="198"/>
      <c r="BW350" s="198"/>
      <c r="BX350" s="198"/>
      <c r="BY350" s="198"/>
      <c r="BZ350" s="198"/>
      <c r="CA350" s="198"/>
      <c r="CB350" s="198"/>
      <c r="CC350" s="198"/>
      <c r="CD350" s="198"/>
      <c r="CE350" s="198"/>
      <c r="CF350" s="198"/>
      <c r="CG350" s="198"/>
      <c r="CH350" s="198"/>
      <c r="CI350" s="198"/>
      <c r="CJ350" s="198"/>
      <c r="CK350" s="198"/>
      <c r="CL350" s="198"/>
      <c r="CM350" s="198"/>
      <c r="CN350" s="198"/>
      <c r="CO350" s="198"/>
      <c r="CP350" s="198"/>
      <c r="CQ350" s="198"/>
      <c r="CR350" s="198"/>
      <c r="CS350" s="198"/>
      <c r="CT350" s="198"/>
      <c r="CU350" s="198"/>
      <c r="CV350" s="198"/>
      <c r="CW350" s="198"/>
      <c r="CX350" s="198"/>
      <c r="CY350" s="198"/>
      <c r="CZ350" s="198"/>
      <c r="DA350" s="198"/>
      <c r="DB350" s="198"/>
      <c r="DC350" s="198"/>
      <c r="DD350" s="198"/>
      <c r="DE350" s="198"/>
      <c r="DF350" s="198"/>
      <c r="DG350" s="198"/>
      <c r="DH350" s="198"/>
      <c r="DI350" s="198"/>
      <c r="DJ350" s="198"/>
      <c r="DK350" s="198"/>
      <c r="DL350" s="198"/>
      <c r="DM350" s="198"/>
      <c r="DN350" s="198"/>
      <c r="DO350" s="198"/>
      <c r="DP350" s="198"/>
      <c r="DQ350" s="198"/>
      <c r="DR350" s="198"/>
      <c r="DS350" s="198"/>
      <c r="DT350" s="198"/>
      <c r="DU350" s="198"/>
      <c r="DV350" s="198"/>
      <c r="DW350" s="198"/>
      <c r="DX350" s="198"/>
      <c r="DY350" s="198"/>
      <c r="DZ350" s="198"/>
      <c r="EA350" s="198"/>
      <c r="EB350" s="198"/>
      <c r="EC350" s="198"/>
      <c r="ED350" s="198"/>
    </row>
    <row r="351" spans="1:134" s="22" customFormat="1" ht="16.149999999999999" customHeight="1" x14ac:dyDescent="0.2">
      <c r="A351" s="92">
        <f t="shared" si="42"/>
        <v>315</v>
      </c>
      <c r="B351" s="89" t="s">
        <v>1601</v>
      </c>
      <c r="C351" s="91" t="s">
        <v>1627</v>
      </c>
      <c r="D351" s="108">
        <v>3450</v>
      </c>
      <c r="E351" s="109">
        <v>0</v>
      </c>
      <c r="F351" s="110">
        <f t="shared" si="40"/>
        <v>3450</v>
      </c>
      <c r="G351" s="144" t="s">
        <v>1881</v>
      </c>
      <c r="H351" s="247" t="s">
        <v>1882</v>
      </c>
      <c r="I351" s="87">
        <v>2200</v>
      </c>
      <c r="J351" s="87">
        <v>0</v>
      </c>
      <c r="K351" s="87">
        <f t="shared" si="41"/>
        <v>2200</v>
      </c>
      <c r="L351" s="198"/>
      <c r="M351" s="198"/>
      <c r="N351" s="198"/>
      <c r="O351" s="198"/>
      <c r="P351" s="198"/>
      <c r="Q351" s="198"/>
      <c r="R351" s="198"/>
      <c r="S351" s="198"/>
      <c r="T351" s="198"/>
      <c r="U351" s="198"/>
      <c r="V351" s="198"/>
      <c r="W351" s="198"/>
      <c r="X351" s="198"/>
      <c r="Y351" s="198"/>
      <c r="Z351" s="198"/>
      <c r="AA351" s="198"/>
      <c r="AB351" s="198"/>
      <c r="AC351" s="198"/>
      <c r="AD351" s="198"/>
      <c r="AE351" s="198"/>
      <c r="AF351" s="198"/>
      <c r="AG351" s="198"/>
      <c r="AH351" s="198"/>
      <c r="AI351" s="198"/>
      <c r="AJ351" s="198"/>
      <c r="AK351" s="198"/>
      <c r="AL351" s="198"/>
      <c r="AM351" s="198"/>
      <c r="AN351" s="198"/>
      <c r="AO351" s="198"/>
      <c r="AP351" s="198"/>
      <c r="AQ351" s="198"/>
      <c r="AR351" s="198"/>
      <c r="AS351" s="198"/>
      <c r="AT351" s="198"/>
      <c r="AU351" s="198"/>
      <c r="AV351" s="198"/>
      <c r="AW351" s="198"/>
      <c r="AX351" s="198"/>
      <c r="AY351" s="198"/>
      <c r="AZ351" s="198"/>
      <c r="BA351" s="198"/>
      <c r="BB351" s="198"/>
      <c r="BC351" s="198"/>
      <c r="BD351" s="198"/>
      <c r="BE351" s="198"/>
      <c r="BF351" s="198"/>
      <c r="BG351" s="198"/>
      <c r="BH351" s="198"/>
      <c r="BI351" s="198"/>
      <c r="BJ351" s="198"/>
      <c r="BK351" s="198"/>
      <c r="BL351" s="198"/>
      <c r="BM351" s="198"/>
      <c r="BN351" s="198"/>
      <c r="BO351" s="198"/>
      <c r="BP351" s="198"/>
      <c r="BQ351" s="198"/>
      <c r="BR351" s="198"/>
      <c r="BS351" s="198"/>
      <c r="BT351" s="198"/>
      <c r="BU351" s="198"/>
      <c r="BV351" s="198"/>
      <c r="BW351" s="198"/>
      <c r="BX351" s="198"/>
      <c r="BY351" s="198"/>
      <c r="BZ351" s="198"/>
      <c r="CA351" s="198"/>
      <c r="CB351" s="198"/>
      <c r="CC351" s="198"/>
      <c r="CD351" s="198"/>
      <c r="CE351" s="198"/>
      <c r="CF351" s="198"/>
      <c r="CG351" s="198"/>
      <c r="CH351" s="198"/>
      <c r="CI351" s="198"/>
      <c r="CJ351" s="198"/>
      <c r="CK351" s="198"/>
      <c r="CL351" s="198"/>
      <c r="CM351" s="198"/>
      <c r="CN351" s="198"/>
      <c r="CO351" s="198"/>
      <c r="CP351" s="198"/>
      <c r="CQ351" s="198"/>
      <c r="CR351" s="198"/>
      <c r="CS351" s="198"/>
      <c r="CT351" s="198"/>
      <c r="CU351" s="198"/>
      <c r="CV351" s="198"/>
      <c r="CW351" s="198"/>
      <c r="CX351" s="198"/>
      <c r="CY351" s="198"/>
      <c r="CZ351" s="198"/>
      <c r="DA351" s="198"/>
      <c r="DB351" s="198"/>
      <c r="DC351" s="198"/>
      <c r="DD351" s="198"/>
      <c r="DE351" s="198"/>
      <c r="DF351" s="198"/>
      <c r="DG351" s="198"/>
      <c r="DH351" s="198"/>
      <c r="DI351" s="198"/>
      <c r="DJ351" s="198"/>
      <c r="DK351" s="198"/>
      <c r="DL351" s="198"/>
      <c r="DM351" s="198"/>
      <c r="DN351" s="198"/>
      <c r="DO351" s="198"/>
      <c r="DP351" s="198"/>
      <c r="DQ351" s="198"/>
      <c r="DR351" s="198"/>
      <c r="DS351" s="198"/>
      <c r="DT351" s="198"/>
      <c r="DU351" s="198"/>
      <c r="DV351" s="198"/>
      <c r="DW351" s="198"/>
      <c r="DX351" s="198"/>
      <c r="DY351" s="198"/>
      <c r="DZ351" s="198"/>
      <c r="EA351" s="198"/>
      <c r="EB351" s="198"/>
      <c r="EC351" s="198"/>
      <c r="ED351" s="198"/>
    </row>
    <row r="352" spans="1:134" s="22" customFormat="1" x14ac:dyDescent="0.2">
      <c r="A352" s="92">
        <f t="shared" si="42"/>
        <v>316</v>
      </c>
      <c r="B352" s="89" t="s">
        <v>363</v>
      </c>
      <c r="C352" s="91" t="s">
        <v>1628</v>
      </c>
      <c r="D352" s="108">
        <v>1950</v>
      </c>
      <c r="E352" s="109">
        <v>0</v>
      </c>
      <c r="F352" s="110">
        <f t="shared" si="40"/>
        <v>1950</v>
      </c>
      <c r="G352" s="144" t="s">
        <v>1910</v>
      </c>
      <c r="H352" s="272" t="s">
        <v>1883</v>
      </c>
      <c r="I352" s="87">
        <v>2200</v>
      </c>
      <c r="J352" s="87">
        <v>0</v>
      </c>
      <c r="K352" s="87">
        <f t="shared" si="41"/>
        <v>2200</v>
      </c>
      <c r="L352" s="198"/>
      <c r="M352" s="198"/>
      <c r="N352" s="198"/>
      <c r="O352" s="198"/>
      <c r="P352" s="198"/>
      <c r="Q352" s="198"/>
      <c r="R352" s="198"/>
      <c r="S352" s="198"/>
      <c r="T352" s="198"/>
      <c r="U352" s="198"/>
      <c r="V352" s="198"/>
      <c r="W352" s="198"/>
      <c r="X352" s="198"/>
      <c r="Y352" s="198"/>
      <c r="Z352" s="198"/>
      <c r="AA352" s="198"/>
      <c r="AB352" s="198"/>
      <c r="AC352" s="198"/>
      <c r="AD352" s="198"/>
      <c r="AE352" s="198"/>
      <c r="AF352" s="198"/>
      <c r="AG352" s="198"/>
      <c r="AH352" s="198"/>
      <c r="AI352" s="198"/>
      <c r="AJ352" s="198"/>
      <c r="AK352" s="198"/>
      <c r="AL352" s="198"/>
      <c r="AM352" s="198"/>
      <c r="AN352" s="198"/>
      <c r="AO352" s="198"/>
      <c r="AP352" s="198"/>
      <c r="AQ352" s="198"/>
      <c r="AR352" s="198"/>
      <c r="AS352" s="198"/>
      <c r="AT352" s="198"/>
      <c r="AU352" s="198"/>
      <c r="AV352" s="198"/>
      <c r="AW352" s="198"/>
      <c r="AX352" s="198"/>
      <c r="AY352" s="198"/>
      <c r="AZ352" s="198"/>
      <c r="BA352" s="198"/>
      <c r="BB352" s="198"/>
      <c r="BC352" s="198"/>
      <c r="BD352" s="198"/>
      <c r="BE352" s="198"/>
      <c r="BF352" s="198"/>
      <c r="BG352" s="198"/>
      <c r="BH352" s="198"/>
      <c r="BI352" s="198"/>
      <c r="BJ352" s="198"/>
      <c r="BK352" s="198"/>
      <c r="BL352" s="198"/>
      <c r="BM352" s="198"/>
      <c r="BN352" s="198"/>
      <c r="BO352" s="198"/>
      <c r="BP352" s="198"/>
      <c r="BQ352" s="198"/>
      <c r="BR352" s="198"/>
      <c r="BS352" s="198"/>
      <c r="BT352" s="198"/>
      <c r="BU352" s="198"/>
      <c r="BV352" s="198"/>
      <c r="BW352" s="198"/>
      <c r="BX352" s="198"/>
      <c r="BY352" s="198"/>
      <c r="BZ352" s="198"/>
      <c r="CA352" s="198"/>
      <c r="CB352" s="198"/>
      <c r="CC352" s="198"/>
      <c r="CD352" s="198"/>
      <c r="CE352" s="198"/>
      <c r="CF352" s="198"/>
      <c r="CG352" s="198"/>
      <c r="CH352" s="198"/>
      <c r="CI352" s="198"/>
      <c r="CJ352" s="198"/>
      <c r="CK352" s="198"/>
      <c r="CL352" s="198"/>
      <c r="CM352" s="198"/>
      <c r="CN352" s="198"/>
      <c r="CO352" s="198"/>
      <c r="CP352" s="198"/>
      <c r="CQ352" s="198"/>
      <c r="CR352" s="198"/>
      <c r="CS352" s="198"/>
      <c r="CT352" s="198"/>
      <c r="CU352" s="198"/>
      <c r="CV352" s="198"/>
      <c r="CW352" s="198"/>
      <c r="CX352" s="198"/>
      <c r="CY352" s="198"/>
      <c r="CZ352" s="198"/>
      <c r="DA352" s="198"/>
      <c r="DB352" s="198"/>
      <c r="DC352" s="198"/>
      <c r="DD352" s="198"/>
      <c r="DE352" s="198"/>
      <c r="DF352" s="198"/>
      <c r="DG352" s="198"/>
      <c r="DH352" s="198"/>
      <c r="DI352" s="198"/>
      <c r="DJ352" s="198"/>
      <c r="DK352" s="198"/>
      <c r="DL352" s="198"/>
      <c r="DM352" s="198"/>
      <c r="DN352" s="198"/>
      <c r="DO352" s="198"/>
      <c r="DP352" s="198"/>
      <c r="DQ352" s="198"/>
      <c r="DR352" s="198"/>
      <c r="DS352" s="198"/>
      <c r="DT352" s="198"/>
      <c r="DU352" s="198"/>
      <c r="DV352" s="198"/>
      <c r="DW352" s="198"/>
      <c r="DX352" s="198"/>
      <c r="DY352" s="198"/>
      <c r="DZ352" s="198"/>
      <c r="EA352" s="198"/>
      <c r="EB352" s="198"/>
      <c r="EC352" s="198"/>
      <c r="ED352" s="198"/>
    </row>
    <row r="353" spans="1:134" s="22" customFormat="1" x14ac:dyDescent="0.2">
      <c r="A353" s="92">
        <f t="shared" si="42"/>
        <v>317</v>
      </c>
      <c r="B353" s="89" t="s">
        <v>1602</v>
      </c>
      <c r="C353" s="91" t="s">
        <v>1629</v>
      </c>
      <c r="D353" s="108">
        <v>3450</v>
      </c>
      <c r="E353" s="109">
        <v>0</v>
      </c>
      <c r="F353" s="110">
        <f t="shared" si="40"/>
        <v>3450</v>
      </c>
      <c r="G353" s="144" t="s">
        <v>1950</v>
      </c>
      <c r="H353" s="161" t="s">
        <v>1627</v>
      </c>
      <c r="I353" s="87">
        <v>3450</v>
      </c>
      <c r="J353" s="87">
        <v>0</v>
      </c>
      <c r="K353" s="87">
        <f t="shared" si="41"/>
        <v>3450</v>
      </c>
      <c r="L353" s="198"/>
      <c r="M353" s="198"/>
      <c r="N353" s="198"/>
      <c r="O353" s="198"/>
      <c r="P353" s="198"/>
      <c r="Q353" s="198"/>
      <c r="R353" s="198"/>
      <c r="S353" s="198"/>
      <c r="T353" s="198"/>
      <c r="U353" s="198"/>
      <c r="V353" s="198"/>
      <c r="W353" s="198"/>
      <c r="X353" s="198"/>
      <c r="Y353" s="198"/>
      <c r="Z353" s="198"/>
      <c r="AA353" s="198"/>
      <c r="AB353" s="198"/>
      <c r="AC353" s="198"/>
      <c r="AD353" s="198"/>
      <c r="AE353" s="198"/>
      <c r="AF353" s="198"/>
      <c r="AG353" s="198"/>
      <c r="AH353" s="198"/>
      <c r="AI353" s="198"/>
      <c r="AJ353" s="198"/>
      <c r="AK353" s="198"/>
      <c r="AL353" s="198"/>
      <c r="AM353" s="198"/>
      <c r="AN353" s="198"/>
      <c r="AO353" s="198"/>
      <c r="AP353" s="198"/>
      <c r="AQ353" s="198"/>
      <c r="AR353" s="198"/>
      <c r="AS353" s="198"/>
      <c r="AT353" s="198"/>
      <c r="AU353" s="198"/>
      <c r="AV353" s="198"/>
      <c r="AW353" s="198"/>
      <c r="AX353" s="198"/>
      <c r="AY353" s="198"/>
      <c r="AZ353" s="198"/>
      <c r="BA353" s="198"/>
      <c r="BB353" s="198"/>
      <c r="BC353" s="198"/>
      <c r="BD353" s="198"/>
      <c r="BE353" s="198"/>
      <c r="BF353" s="198"/>
      <c r="BG353" s="198"/>
      <c r="BH353" s="198"/>
      <c r="BI353" s="198"/>
      <c r="BJ353" s="198"/>
      <c r="BK353" s="198"/>
      <c r="BL353" s="198"/>
      <c r="BM353" s="198"/>
      <c r="BN353" s="198"/>
      <c r="BO353" s="198"/>
      <c r="BP353" s="198"/>
      <c r="BQ353" s="198"/>
      <c r="BR353" s="198"/>
      <c r="BS353" s="198"/>
      <c r="BT353" s="198"/>
      <c r="BU353" s="198"/>
      <c r="BV353" s="198"/>
      <c r="BW353" s="198"/>
      <c r="BX353" s="198"/>
      <c r="BY353" s="198"/>
      <c r="BZ353" s="198"/>
      <c r="CA353" s="198"/>
      <c r="CB353" s="198"/>
      <c r="CC353" s="198"/>
      <c r="CD353" s="198"/>
      <c r="CE353" s="198"/>
      <c r="CF353" s="198"/>
      <c r="CG353" s="198"/>
      <c r="CH353" s="198"/>
      <c r="CI353" s="198"/>
      <c r="CJ353" s="198"/>
      <c r="CK353" s="198"/>
      <c r="CL353" s="198"/>
      <c r="CM353" s="198"/>
      <c r="CN353" s="198"/>
      <c r="CO353" s="198"/>
      <c r="CP353" s="198"/>
      <c r="CQ353" s="198"/>
      <c r="CR353" s="198"/>
      <c r="CS353" s="198"/>
      <c r="CT353" s="198"/>
      <c r="CU353" s="198"/>
      <c r="CV353" s="198"/>
      <c r="CW353" s="198"/>
      <c r="CX353" s="198"/>
      <c r="CY353" s="198"/>
      <c r="CZ353" s="198"/>
      <c r="DA353" s="198"/>
      <c r="DB353" s="198"/>
      <c r="DC353" s="198"/>
      <c r="DD353" s="198"/>
      <c r="DE353" s="198"/>
      <c r="DF353" s="198"/>
      <c r="DG353" s="198"/>
      <c r="DH353" s="198"/>
      <c r="DI353" s="198"/>
      <c r="DJ353" s="198"/>
      <c r="DK353" s="198"/>
      <c r="DL353" s="198"/>
      <c r="DM353" s="198"/>
      <c r="DN353" s="198"/>
      <c r="DO353" s="198"/>
      <c r="DP353" s="198"/>
      <c r="DQ353" s="198"/>
      <c r="DR353" s="198"/>
      <c r="DS353" s="198"/>
      <c r="DT353" s="198"/>
      <c r="DU353" s="198"/>
      <c r="DV353" s="198"/>
      <c r="DW353" s="198"/>
      <c r="DX353" s="198"/>
      <c r="DY353" s="198"/>
      <c r="DZ353" s="198"/>
      <c r="EA353" s="198"/>
      <c r="EB353" s="198"/>
      <c r="EC353" s="198"/>
      <c r="ED353" s="198"/>
    </row>
    <row r="354" spans="1:134" s="22" customFormat="1" x14ac:dyDescent="0.2">
      <c r="A354" s="92">
        <f t="shared" si="42"/>
        <v>318</v>
      </c>
      <c r="B354" s="90" t="s">
        <v>1603</v>
      </c>
      <c r="C354" s="91" t="s">
        <v>1842</v>
      </c>
      <c r="D354" s="108">
        <v>1950</v>
      </c>
      <c r="E354" s="109">
        <v>0</v>
      </c>
      <c r="F354" s="110">
        <f t="shared" si="40"/>
        <v>1950</v>
      </c>
      <c r="G354" s="144" t="s">
        <v>1884</v>
      </c>
      <c r="H354" s="161" t="s">
        <v>1628</v>
      </c>
      <c r="I354" s="87">
        <v>1950</v>
      </c>
      <c r="J354" s="87">
        <v>0</v>
      </c>
      <c r="K354" s="87">
        <f t="shared" si="41"/>
        <v>1950</v>
      </c>
      <c r="L354" s="198"/>
      <c r="M354" s="198"/>
      <c r="N354" s="198"/>
      <c r="O354" s="198"/>
      <c r="P354" s="198"/>
      <c r="Q354" s="198"/>
      <c r="R354" s="198"/>
      <c r="S354" s="198"/>
      <c r="T354" s="198"/>
      <c r="U354" s="198"/>
      <c r="V354" s="198"/>
      <c r="W354" s="198"/>
      <c r="X354" s="198"/>
      <c r="Y354" s="198"/>
      <c r="Z354" s="198"/>
      <c r="AA354" s="198"/>
      <c r="AB354" s="198"/>
      <c r="AC354" s="198"/>
      <c r="AD354" s="198"/>
      <c r="AE354" s="198"/>
      <c r="AF354" s="198"/>
      <c r="AG354" s="198"/>
      <c r="AH354" s="198"/>
      <c r="AI354" s="198"/>
      <c r="AJ354" s="198"/>
      <c r="AK354" s="198"/>
      <c r="AL354" s="198"/>
      <c r="AM354" s="198"/>
      <c r="AN354" s="198"/>
      <c r="AO354" s="198"/>
      <c r="AP354" s="198"/>
      <c r="AQ354" s="198"/>
      <c r="AR354" s="198"/>
      <c r="AS354" s="198"/>
      <c r="AT354" s="198"/>
      <c r="AU354" s="198"/>
      <c r="AV354" s="198"/>
      <c r="AW354" s="198"/>
      <c r="AX354" s="198"/>
      <c r="AY354" s="198"/>
      <c r="AZ354" s="198"/>
      <c r="BA354" s="198"/>
      <c r="BB354" s="198"/>
      <c r="BC354" s="198"/>
      <c r="BD354" s="198"/>
      <c r="BE354" s="198"/>
      <c r="BF354" s="198"/>
      <c r="BG354" s="198"/>
      <c r="BH354" s="198"/>
      <c r="BI354" s="198"/>
      <c r="BJ354" s="198"/>
      <c r="BK354" s="198"/>
      <c r="BL354" s="198"/>
      <c r="BM354" s="198"/>
      <c r="BN354" s="198"/>
      <c r="BO354" s="198"/>
      <c r="BP354" s="198"/>
      <c r="BQ354" s="198"/>
      <c r="BR354" s="198"/>
      <c r="BS354" s="198"/>
      <c r="BT354" s="198"/>
      <c r="BU354" s="198"/>
      <c r="BV354" s="198"/>
      <c r="BW354" s="198"/>
      <c r="BX354" s="198"/>
      <c r="BY354" s="198"/>
      <c r="BZ354" s="198"/>
      <c r="CA354" s="198"/>
      <c r="CB354" s="198"/>
      <c r="CC354" s="198"/>
      <c r="CD354" s="198"/>
      <c r="CE354" s="198"/>
      <c r="CF354" s="198"/>
      <c r="CG354" s="198"/>
      <c r="CH354" s="198"/>
      <c r="CI354" s="198"/>
      <c r="CJ354" s="198"/>
      <c r="CK354" s="198"/>
      <c r="CL354" s="198"/>
      <c r="CM354" s="198"/>
      <c r="CN354" s="198"/>
      <c r="CO354" s="198"/>
      <c r="CP354" s="198"/>
      <c r="CQ354" s="198"/>
      <c r="CR354" s="198"/>
      <c r="CS354" s="198"/>
      <c r="CT354" s="198"/>
      <c r="CU354" s="198"/>
      <c r="CV354" s="198"/>
      <c r="CW354" s="198"/>
      <c r="CX354" s="198"/>
      <c r="CY354" s="198"/>
      <c r="CZ354" s="198"/>
      <c r="DA354" s="198"/>
      <c r="DB354" s="198"/>
      <c r="DC354" s="198"/>
      <c r="DD354" s="198"/>
      <c r="DE354" s="198"/>
      <c r="DF354" s="198"/>
      <c r="DG354" s="198"/>
      <c r="DH354" s="198"/>
      <c r="DI354" s="198"/>
      <c r="DJ354" s="198"/>
      <c r="DK354" s="198"/>
      <c r="DL354" s="198"/>
      <c r="DM354" s="198"/>
      <c r="DN354" s="198"/>
      <c r="DO354" s="198"/>
      <c r="DP354" s="198"/>
      <c r="DQ354" s="198"/>
      <c r="DR354" s="198"/>
      <c r="DS354" s="198"/>
      <c r="DT354" s="198"/>
      <c r="DU354" s="198"/>
      <c r="DV354" s="198"/>
      <c r="DW354" s="198"/>
      <c r="DX354" s="198"/>
      <c r="DY354" s="198"/>
      <c r="DZ354" s="198"/>
      <c r="EA354" s="198"/>
      <c r="EB354" s="198"/>
      <c r="EC354" s="198"/>
      <c r="ED354" s="198"/>
    </row>
    <row r="355" spans="1:134" s="22" customFormat="1" x14ac:dyDescent="0.2">
      <c r="A355" s="92">
        <f t="shared" si="42"/>
        <v>319</v>
      </c>
      <c r="B355" s="90" t="s">
        <v>1604</v>
      </c>
      <c r="C355" s="91" t="s">
        <v>1843</v>
      </c>
      <c r="D355" s="108">
        <v>3450</v>
      </c>
      <c r="E355" s="109">
        <v>0</v>
      </c>
      <c r="F355" s="110">
        <f t="shared" si="40"/>
        <v>3450</v>
      </c>
      <c r="G355" s="144" t="s">
        <v>1885</v>
      </c>
      <c r="H355" s="161" t="s">
        <v>1629</v>
      </c>
      <c r="I355" s="87">
        <v>3450</v>
      </c>
      <c r="J355" s="87">
        <v>0</v>
      </c>
      <c r="K355" s="87">
        <f t="shared" si="41"/>
        <v>3450</v>
      </c>
      <c r="L355" s="198"/>
      <c r="M355" s="198"/>
      <c r="N355" s="198"/>
      <c r="O355" s="198"/>
      <c r="P355" s="198"/>
      <c r="Q355" s="198"/>
      <c r="R355" s="198"/>
      <c r="S355" s="198"/>
      <c r="T355" s="198"/>
      <c r="U355" s="198"/>
      <c r="V355" s="198"/>
      <c r="W355" s="198"/>
      <c r="X355" s="198"/>
      <c r="Y355" s="198"/>
      <c r="Z355" s="198"/>
      <c r="AA355" s="198"/>
      <c r="AB355" s="198"/>
      <c r="AC355" s="198"/>
      <c r="AD355" s="198"/>
      <c r="AE355" s="198"/>
      <c r="AF355" s="198"/>
      <c r="AG355" s="198"/>
      <c r="AH355" s="198"/>
      <c r="AI355" s="198"/>
      <c r="AJ355" s="198"/>
      <c r="AK355" s="198"/>
      <c r="AL355" s="198"/>
      <c r="AM355" s="198"/>
      <c r="AN355" s="198"/>
      <c r="AO355" s="198"/>
      <c r="AP355" s="198"/>
      <c r="AQ355" s="198"/>
      <c r="AR355" s="198"/>
      <c r="AS355" s="198"/>
      <c r="AT355" s="198"/>
      <c r="AU355" s="198"/>
      <c r="AV355" s="198"/>
      <c r="AW355" s="198"/>
      <c r="AX355" s="198"/>
      <c r="AY355" s="198"/>
      <c r="AZ355" s="198"/>
      <c r="BA355" s="198"/>
      <c r="BB355" s="198"/>
      <c r="BC355" s="198"/>
      <c r="BD355" s="198"/>
      <c r="BE355" s="198"/>
      <c r="BF355" s="198"/>
      <c r="BG355" s="198"/>
      <c r="BH355" s="198"/>
      <c r="BI355" s="198"/>
      <c r="BJ355" s="198"/>
      <c r="BK355" s="198"/>
      <c r="BL355" s="198"/>
      <c r="BM355" s="198"/>
      <c r="BN355" s="198"/>
      <c r="BO355" s="198"/>
      <c r="BP355" s="198"/>
      <c r="BQ355" s="198"/>
      <c r="BR355" s="198"/>
      <c r="BS355" s="198"/>
      <c r="BT355" s="198"/>
      <c r="BU355" s="198"/>
      <c r="BV355" s="198"/>
      <c r="BW355" s="198"/>
      <c r="BX355" s="198"/>
      <c r="BY355" s="198"/>
      <c r="BZ355" s="198"/>
      <c r="CA355" s="198"/>
      <c r="CB355" s="198"/>
      <c r="CC355" s="198"/>
      <c r="CD355" s="198"/>
      <c r="CE355" s="198"/>
      <c r="CF355" s="198"/>
      <c r="CG355" s="198"/>
      <c r="CH355" s="198"/>
      <c r="CI355" s="198"/>
      <c r="CJ355" s="198"/>
      <c r="CK355" s="198"/>
      <c r="CL355" s="198"/>
      <c r="CM355" s="198"/>
      <c r="CN355" s="198"/>
      <c r="CO355" s="198"/>
      <c r="CP355" s="198"/>
      <c r="CQ355" s="198"/>
      <c r="CR355" s="198"/>
      <c r="CS355" s="198"/>
      <c r="CT355" s="198"/>
      <c r="CU355" s="198"/>
      <c r="CV355" s="198"/>
      <c r="CW355" s="198"/>
      <c r="CX355" s="198"/>
      <c r="CY355" s="198"/>
      <c r="CZ355" s="198"/>
      <c r="DA355" s="198"/>
      <c r="DB355" s="198"/>
      <c r="DC355" s="198"/>
      <c r="DD355" s="198"/>
      <c r="DE355" s="198"/>
      <c r="DF355" s="198"/>
      <c r="DG355" s="198"/>
      <c r="DH355" s="198"/>
      <c r="DI355" s="198"/>
      <c r="DJ355" s="198"/>
      <c r="DK355" s="198"/>
      <c r="DL355" s="198"/>
      <c r="DM355" s="198"/>
      <c r="DN355" s="198"/>
      <c r="DO355" s="198"/>
      <c r="DP355" s="198"/>
      <c r="DQ355" s="198"/>
      <c r="DR355" s="198"/>
      <c r="DS355" s="198"/>
      <c r="DT355" s="198"/>
      <c r="DU355" s="198"/>
      <c r="DV355" s="198"/>
      <c r="DW355" s="198"/>
      <c r="DX355" s="198"/>
      <c r="DY355" s="198"/>
      <c r="DZ355" s="198"/>
      <c r="EA355" s="198"/>
      <c r="EB355" s="198"/>
      <c r="EC355" s="198"/>
      <c r="ED355" s="198"/>
    </row>
    <row r="356" spans="1:134" s="22" customFormat="1" x14ac:dyDescent="0.2">
      <c r="A356" s="92">
        <f t="shared" si="42"/>
        <v>320</v>
      </c>
      <c r="B356" s="90" t="s">
        <v>1605</v>
      </c>
      <c r="C356" s="91" t="s">
        <v>1844</v>
      </c>
      <c r="D356" s="108">
        <v>1850</v>
      </c>
      <c r="E356" s="109">
        <v>0</v>
      </c>
      <c r="F356" s="110">
        <f t="shared" si="40"/>
        <v>1850</v>
      </c>
      <c r="G356" s="144" t="s">
        <v>1886</v>
      </c>
      <c r="H356" s="161" t="s">
        <v>1842</v>
      </c>
      <c r="I356" s="87">
        <v>1950</v>
      </c>
      <c r="J356" s="87">
        <v>0</v>
      </c>
      <c r="K356" s="87">
        <f t="shared" si="41"/>
        <v>1950</v>
      </c>
      <c r="L356" s="198"/>
      <c r="M356" s="198"/>
      <c r="N356" s="198"/>
      <c r="O356" s="198"/>
      <c r="P356" s="198"/>
      <c r="Q356" s="198"/>
      <c r="R356" s="198"/>
      <c r="S356" s="198"/>
      <c r="T356" s="198"/>
      <c r="U356" s="198"/>
      <c r="V356" s="198"/>
      <c r="W356" s="198"/>
      <c r="X356" s="198"/>
      <c r="Y356" s="198"/>
      <c r="Z356" s="198"/>
      <c r="AA356" s="198"/>
      <c r="AB356" s="198"/>
      <c r="AC356" s="198"/>
      <c r="AD356" s="198"/>
      <c r="AE356" s="198"/>
      <c r="AF356" s="198"/>
      <c r="AG356" s="198"/>
      <c r="AH356" s="198"/>
      <c r="AI356" s="198"/>
      <c r="AJ356" s="198"/>
      <c r="AK356" s="198"/>
      <c r="AL356" s="198"/>
      <c r="AM356" s="198"/>
      <c r="AN356" s="198"/>
      <c r="AO356" s="198"/>
      <c r="AP356" s="198"/>
      <c r="AQ356" s="198"/>
      <c r="AR356" s="198"/>
      <c r="AS356" s="198"/>
      <c r="AT356" s="198"/>
      <c r="AU356" s="198"/>
      <c r="AV356" s="198"/>
      <c r="AW356" s="198"/>
      <c r="AX356" s="198"/>
      <c r="AY356" s="198"/>
      <c r="AZ356" s="198"/>
      <c r="BA356" s="198"/>
      <c r="BB356" s="198"/>
      <c r="BC356" s="198"/>
      <c r="BD356" s="198"/>
      <c r="BE356" s="198"/>
      <c r="BF356" s="198"/>
      <c r="BG356" s="198"/>
      <c r="BH356" s="198"/>
      <c r="BI356" s="198"/>
      <c r="BJ356" s="198"/>
      <c r="BK356" s="198"/>
      <c r="BL356" s="198"/>
      <c r="BM356" s="198"/>
      <c r="BN356" s="198"/>
      <c r="BO356" s="198"/>
      <c r="BP356" s="198"/>
      <c r="BQ356" s="198"/>
      <c r="BR356" s="198"/>
      <c r="BS356" s="198"/>
      <c r="BT356" s="198"/>
      <c r="BU356" s="198"/>
      <c r="BV356" s="198"/>
      <c r="BW356" s="198"/>
      <c r="BX356" s="198"/>
      <c r="BY356" s="198"/>
      <c r="BZ356" s="198"/>
      <c r="CA356" s="198"/>
      <c r="CB356" s="198"/>
      <c r="CC356" s="198"/>
      <c r="CD356" s="198"/>
      <c r="CE356" s="198"/>
      <c r="CF356" s="198"/>
      <c r="CG356" s="198"/>
      <c r="CH356" s="198"/>
      <c r="CI356" s="198"/>
      <c r="CJ356" s="198"/>
      <c r="CK356" s="198"/>
      <c r="CL356" s="198"/>
      <c r="CM356" s="198"/>
      <c r="CN356" s="198"/>
      <c r="CO356" s="198"/>
      <c r="CP356" s="198"/>
      <c r="CQ356" s="198"/>
      <c r="CR356" s="198"/>
      <c r="CS356" s="198"/>
      <c r="CT356" s="198"/>
      <c r="CU356" s="198"/>
      <c r="CV356" s="198"/>
      <c r="CW356" s="198"/>
      <c r="CX356" s="198"/>
      <c r="CY356" s="198"/>
      <c r="CZ356" s="198"/>
      <c r="DA356" s="198"/>
      <c r="DB356" s="198"/>
      <c r="DC356" s="198"/>
      <c r="DD356" s="198"/>
      <c r="DE356" s="198"/>
      <c r="DF356" s="198"/>
      <c r="DG356" s="198"/>
      <c r="DH356" s="198"/>
      <c r="DI356" s="198"/>
      <c r="DJ356" s="198"/>
      <c r="DK356" s="198"/>
      <c r="DL356" s="198"/>
      <c r="DM356" s="198"/>
      <c r="DN356" s="198"/>
      <c r="DO356" s="198"/>
      <c r="DP356" s="198"/>
      <c r="DQ356" s="198"/>
      <c r="DR356" s="198"/>
      <c r="DS356" s="198"/>
      <c r="DT356" s="198"/>
      <c r="DU356" s="198"/>
      <c r="DV356" s="198"/>
      <c r="DW356" s="198"/>
      <c r="DX356" s="198"/>
      <c r="DY356" s="198"/>
      <c r="DZ356" s="198"/>
      <c r="EA356" s="198"/>
      <c r="EB356" s="198"/>
      <c r="EC356" s="198"/>
      <c r="ED356" s="198"/>
    </row>
    <row r="357" spans="1:134" s="22" customFormat="1" x14ac:dyDescent="0.2">
      <c r="A357" s="92">
        <f t="shared" si="42"/>
        <v>321</v>
      </c>
      <c r="B357" s="90" t="s">
        <v>368</v>
      </c>
      <c r="C357" s="91" t="s">
        <v>1845</v>
      </c>
      <c r="D357" s="108">
        <v>2050</v>
      </c>
      <c r="E357" s="109">
        <v>0</v>
      </c>
      <c r="F357" s="110">
        <f t="shared" si="40"/>
        <v>2050</v>
      </c>
      <c r="G357" s="144" t="s">
        <v>1911</v>
      </c>
      <c r="H357" s="161" t="s">
        <v>1843</v>
      </c>
      <c r="I357" s="87">
        <v>3450</v>
      </c>
      <c r="J357" s="87">
        <v>0</v>
      </c>
      <c r="K357" s="87">
        <f t="shared" si="41"/>
        <v>3450</v>
      </c>
      <c r="L357" s="198"/>
      <c r="M357" s="198"/>
      <c r="N357" s="198"/>
      <c r="O357" s="198"/>
      <c r="P357" s="198"/>
      <c r="Q357" s="198"/>
      <c r="R357" s="198"/>
      <c r="S357" s="198"/>
      <c r="T357" s="198"/>
      <c r="U357" s="198"/>
      <c r="V357" s="198"/>
      <c r="W357" s="198"/>
      <c r="X357" s="198"/>
      <c r="Y357" s="198"/>
      <c r="Z357" s="198"/>
      <c r="AA357" s="198"/>
      <c r="AB357" s="198"/>
      <c r="AC357" s="198"/>
      <c r="AD357" s="198"/>
      <c r="AE357" s="198"/>
      <c r="AF357" s="198"/>
      <c r="AG357" s="198"/>
      <c r="AH357" s="198"/>
      <c r="AI357" s="198"/>
      <c r="AJ357" s="198"/>
      <c r="AK357" s="198"/>
      <c r="AL357" s="198"/>
      <c r="AM357" s="198"/>
      <c r="AN357" s="198"/>
      <c r="AO357" s="198"/>
      <c r="AP357" s="198"/>
      <c r="AQ357" s="198"/>
      <c r="AR357" s="198"/>
      <c r="AS357" s="198"/>
      <c r="AT357" s="198"/>
      <c r="AU357" s="198"/>
      <c r="AV357" s="198"/>
      <c r="AW357" s="198"/>
      <c r="AX357" s="198"/>
      <c r="AY357" s="198"/>
      <c r="AZ357" s="198"/>
      <c r="BA357" s="198"/>
      <c r="BB357" s="198"/>
      <c r="BC357" s="198"/>
      <c r="BD357" s="198"/>
      <c r="BE357" s="198"/>
      <c r="BF357" s="198"/>
      <c r="BG357" s="198"/>
      <c r="BH357" s="198"/>
      <c r="BI357" s="198"/>
      <c r="BJ357" s="198"/>
      <c r="BK357" s="198"/>
      <c r="BL357" s="198"/>
      <c r="BM357" s="198"/>
      <c r="BN357" s="198"/>
      <c r="BO357" s="198"/>
      <c r="BP357" s="198"/>
      <c r="BQ357" s="198"/>
      <c r="BR357" s="198"/>
      <c r="BS357" s="198"/>
      <c r="BT357" s="198"/>
      <c r="BU357" s="198"/>
      <c r="BV357" s="198"/>
      <c r="BW357" s="198"/>
      <c r="BX357" s="198"/>
      <c r="BY357" s="198"/>
      <c r="BZ357" s="198"/>
      <c r="CA357" s="198"/>
      <c r="CB357" s="198"/>
      <c r="CC357" s="198"/>
      <c r="CD357" s="198"/>
      <c r="CE357" s="198"/>
      <c r="CF357" s="198"/>
      <c r="CG357" s="198"/>
      <c r="CH357" s="198"/>
      <c r="CI357" s="198"/>
      <c r="CJ357" s="198"/>
      <c r="CK357" s="198"/>
      <c r="CL357" s="198"/>
      <c r="CM357" s="198"/>
      <c r="CN357" s="198"/>
      <c r="CO357" s="198"/>
      <c r="CP357" s="198"/>
      <c r="CQ357" s="198"/>
      <c r="CR357" s="198"/>
      <c r="CS357" s="198"/>
      <c r="CT357" s="198"/>
      <c r="CU357" s="198"/>
      <c r="CV357" s="198"/>
      <c r="CW357" s="198"/>
      <c r="CX357" s="198"/>
      <c r="CY357" s="198"/>
      <c r="CZ357" s="198"/>
      <c r="DA357" s="198"/>
      <c r="DB357" s="198"/>
      <c r="DC357" s="198"/>
      <c r="DD357" s="198"/>
      <c r="DE357" s="198"/>
      <c r="DF357" s="198"/>
      <c r="DG357" s="198"/>
      <c r="DH357" s="198"/>
      <c r="DI357" s="198"/>
      <c r="DJ357" s="198"/>
      <c r="DK357" s="198"/>
      <c r="DL357" s="198"/>
      <c r="DM357" s="198"/>
      <c r="DN357" s="198"/>
      <c r="DO357" s="198"/>
      <c r="DP357" s="198"/>
      <c r="DQ357" s="198"/>
      <c r="DR357" s="198"/>
      <c r="DS357" s="198"/>
      <c r="DT357" s="198"/>
      <c r="DU357" s="198"/>
      <c r="DV357" s="198"/>
      <c r="DW357" s="198"/>
      <c r="DX357" s="198"/>
      <c r="DY357" s="198"/>
      <c r="DZ357" s="198"/>
      <c r="EA357" s="198"/>
      <c r="EB357" s="198"/>
      <c r="EC357" s="198"/>
      <c r="ED357" s="198"/>
    </row>
    <row r="358" spans="1:134" s="22" customFormat="1" x14ac:dyDescent="0.2">
      <c r="A358" s="92">
        <f t="shared" si="42"/>
        <v>322</v>
      </c>
      <c r="B358" s="90" t="s">
        <v>1220</v>
      </c>
      <c r="C358" s="91" t="s">
        <v>1846</v>
      </c>
      <c r="D358" s="108">
        <v>2050</v>
      </c>
      <c r="E358" s="109">
        <v>0</v>
      </c>
      <c r="F358" s="110">
        <f t="shared" si="40"/>
        <v>2050</v>
      </c>
      <c r="G358" s="144" t="s">
        <v>1887</v>
      </c>
      <c r="H358" s="161" t="s">
        <v>1912</v>
      </c>
      <c r="I358" s="87">
        <v>1850</v>
      </c>
      <c r="J358" s="87">
        <v>0</v>
      </c>
      <c r="K358" s="87">
        <f t="shared" si="41"/>
        <v>1850</v>
      </c>
      <c r="L358" s="198"/>
      <c r="M358" s="198"/>
      <c r="N358" s="198"/>
      <c r="O358" s="198"/>
      <c r="P358" s="198"/>
      <c r="Q358" s="198"/>
      <c r="R358" s="198"/>
      <c r="S358" s="198"/>
      <c r="T358" s="198"/>
      <c r="U358" s="198"/>
      <c r="V358" s="198"/>
      <c r="W358" s="198"/>
      <c r="X358" s="198"/>
      <c r="Y358" s="198"/>
      <c r="Z358" s="198"/>
      <c r="AA358" s="198"/>
      <c r="AB358" s="198"/>
      <c r="AC358" s="198"/>
      <c r="AD358" s="198"/>
      <c r="AE358" s="198"/>
      <c r="AF358" s="198"/>
      <c r="AG358" s="198"/>
      <c r="AH358" s="198"/>
      <c r="AI358" s="198"/>
      <c r="AJ358" s="198"/>
      <c r="AK358" s="198"/>
      <c r="AL358" s="198"/>
      <c r="AM358" s="198"/>
      <c r="AN358" s="198"/>
      <c r="AO358" s="198"/>
      <c r="AP358" s="198"/>
      <c r="AQ358" s="198"/>
      <c r="AR358" s="198"/>
      <c r="AS358" s="198"/>
      <c r="AT358" s="198"/>
      <c r="AU358" s="198"/>
      <c r="AV358" s="198"/>
      <c r="AW358" s="198"/>
      <c r="AX358" s="198"/>
      <c r="AY358" s="198"/>
      <c r="AZ358" s="198"/>
      <c r="BA358" s="198"/>
      <c r="BB358" s="198"/>
      <c r="BC358" s="198"/>
      <c r="BD358" s="198"/>
      <c r="BE358" s="198"/>
      <c r="BF358" s="198"/>
      <c r="BG358" s="198"/>
      <c r="BH358" s="198"/>
      <c r="BI358" s="198"/>
      <c r="BJ358" s="198"/>
      <c r="BK358" s="198"/>
      <c r="BL358" s="198"/>
      <c r="BM358" s="198"/>
      <c r="BN358" s="198"/>
      <c r="BO358" s="198"/>
      <c r="BP358" s="198"/>
      <c r="BQ358" s="198"/>
      <c r="BR358" s="198"/>
      <c r="BS358" s="198"/>
      <c r="BT358" s="198"/>
      <c r="BU358" s="198"/>
      <c r="BV358" s="198"/>
      <c r="BW358" s="198"/>
      <c r="BX358" s="198"/>
      <c r="BY358" s="198"/>
      <c r="BZ358" s="198"/>
      <c r="CA358" s="198"/>
      <c r="CB358" s="198"/>
      <c r="CC358" s="198"/>
      <c r="CD358" s="198"/>
      <c r="CE358" s="198"/>
      <c r="CF358" s="198"/>
      <c r="CG358" s="198"/>
      <c r="CH358" s="198"/>
      <c r="CI358" s="198"/>
      <c r="CJ358" s="198"/>
      <c r="CK358" s="198"/>
      <c r="CL358" s="198"/>
      <c r="CM358" s="198"/>
      <c r="CN358" s="198"/>
      <c r="CO358" s="198"/>
      <c r="CP358" s="198"/>
      <c r="CQ358" s="198"/>
      <c r="CR358" s="198"/>
      <c r="CS358" s="198"/>
      <c r="CT358" s="198"/>
      <c r="CU358" s="198"/>
      <c r="CV358" s="198"/>
      <c r="CW358" s="198"/>
      <c r="CX358" s="198"/>
      <c r="CY358" s="198"/>
      <c r="CZ358" s="198"/>
      <c r="DA358" s="198"/>
      <c r="DB358" s="198"/>
      <c r="DC358" s="198"/>
      <c r="DD358" s="198"/>
      <c r="DE358" s="198"/>
      <c r="DF358" s="198"/>
      <c r="DG358" s="198"/>
      <c r="DH358" s="198"/>
      <c r="DI358" s="198"/>
      <c r="DJ358" s="198"/>
      <c r="DK358" s="198"/>
      <c r="DL358" s="198"/>
      <c r="DM358" s="198"/>
      <c r="DN358" s="198"/>
      <c r="DO358" s="198"/>
      <c r="DP358" s="198"/>
      <c r="DQ358" s="198"/>
      <c r="DR358" s="198"/>
      <c r="DS358" s="198"/>
      <c r="DT358" s="198"/>
      <c r="DU358" s="198"/>
      <c r="DV358" s="198"/>
      <c r="DW358" s="198"/>
      <c r="DX358" s="198"/>
      <c r="DY358" s="198"/>
      <c r="DZ358" s="198"/>
      <c r="EA358" s="198"/>
      <c r="EB358" s="198"/>
      <c r="EC358" s="198"/>
      <c r="ED358" s="198"/>
    </row>
    <row r="359" spans="1:134" s="22" customFormat="1" x14ac:dyDescent="0.2">
      <c r="A359" s="92">
        <f t="shared" si="42"/>
        <v>323</v>
      </c>
      <c r="B359" s="90" t="s">
        <v>1221</v>
      </c>
      <c r="C359" s="91" t="s">
        <v>1847</v>
      </c>
      <c r="D359" s="108">
        <v>3450</v>
      </c>
      <c r="E359" s="109">
        <v>0</v>
      </c>
      <c r="F359" s="110">
        <f t="shared" si="40"/>
        <v>3450</v>
      </c>
      <c r="G359" s="144" t="s">
        <v>1888</v>
      </c>
      <c r="H359" s="161" t="s">
        <v>1845</v>
      </c>
      <c r="I359" s="87">
        <v>2050</v>
      </c>
      <c r="J359" s="87">
        <v>0</v>
      </c>
      <c r="K359" s="87">
        <f t="shared" si="41"/>
        <v>2050</v>
      </c>
      <c r="L359" s="198"/>
      <c r="M359" s="198"/>
      <c r="N359" s="198"/>
      <c r="O359" s="198"/>
      <c r="P359" s="198"/>
      <c r="Q359" s="198"/>
      <c r="R359" s="198"/>
      <c r="S359" s="198"/>
      <c r="T359" s="198"/>
      <c r="U359" s="198"/>
      <c r="V359" s="198"/>
      <c r="W359" s="198"/>
      <c r="X359" s="198"/>
      <c r="Y359" s="198"/>
      <c r="Z359" s="198"/>
      <c r="AA359" s="198"/>
      <c r="AB359" s="198"/>
      <c r="AC359" s="198"/>
      <c r="AD359" s="198"/>
      <c r="AE359" s="198"/>
      <c r="AF359" s="198"/>
      <c r="AG359" s="198"/>
      <c r="AH359" s="198"/>
      <c r="AI359" s="198"/>
      <c r="AJ359" s="198"/>
      <c r="AK359" s="198"/>
      <c r="AL359" s="198"/>
      <c r="AM359" s="198"/>
      <c r="AN359" s="198"/>
      <c r="AO359" s="198"/>
      <c r="AP359" s="198"/>
      <c r="AQ359" s="198"/>
      <c r="AR359" s="198"/>
      <c r="AS359" s="198"/>
      <c r="AT359" s="198"/>
      <c r="AU359" s="198"/>
      <c r="AV359" s="198"/>
      <c r="AW359" s="198"/>
      <c r="AX359" s="198"/>
      <c r="AY359" s="198"/>
      <c r="AZ359" s="198"/>
      <c r="BA359" s="198"/>
      <c r="BB359" s="198"/>
      <c r="BC359" s="198"/>
      <c r="BD359" s="198"/>
      <c r="BE359" s="198"/>
      <c r="BF359" s="198"/>
      <c r="BG359" s="198"/>
      <c r="BH359" s="198"/>
      <c r="BI359" s="198"/>
      <c r="BJ359" s="198"/>
      <c r="BK359" s="198"/>
      <c r="BL359" s="198"/>
      <c r="BM359" s="198"/>
      <c r="BN359" s="198"/>
      <c r="BO359" s="198"/>
      <c r="BP359" s="198"/>
      <c r="BQ359" s="198"/>
      <c r="BR359" s="198"/>
      <c r="BS359" s="198"/>
      <c r="BT359" s="198"/>
      <c r="BU359" s="198"/>
      <c r="BV359" s="198"/>
      <c r="BW359" s="198"/>
      <c r="BX359" s="198"/>
      <c r="BY359" s="198"/>
      <c r="BZ359" s="198"/>
      <c r="CA359" s="198"/>
      <c r="CB359" s="198"/>
      <c r="CC359" s="198"/>
      <c r="CD359" s="198"/>
      <c r="CE359" s="198"/>
      <c r="CF359" s="198"/>
      <c r="CG359" s="198"/>
      <c r="CH359" s="198"/>
      <c r="CI359" s="198"/>
      <c r="CJ359" s="198"/>
      <c r="CK359" s="198"/>
      <c r="CL359" s="198"/>
      <c r="CM359" s="198"/>
      <c r="CN359" s="198"/>
      <c r="CO359" s="198"/>
      <c r="CP359" s="198"/>
      <c r="CQ359" s="198"/>
      <c r="CR359" s="198"/>
      <c r="CS359" s="198"/>
      <c r="CT359" s="198"/>
      <c r="CU359" s="198"/>
      <c r="CV359" s="198"/>
      <c r="CW359" s="198"/>
      <c r="CX359" s="198"/>
      <c r="CY359" s="198"/>
      <c r="CZ359" s="198"/>
      <c r="DA359" s="198"/>
      <c r="DB359" s="198"/>
      <c r="DC359" s="198"/>
      <c r="DD359" s="198"/>
      <c r="DE359" s="198"/>
      <c r="DF359" s="198"/>
      <c r="DG359" s="198"/>
      <c r="DH359" s="198"/>
      <c r="DI359" s="198"/>
      <c r="DJ359" s="198"/>
      <c r="DK359" s="198"/>
      <c r="DL359" s="198"/>
      <c r="DM359" s="198"/>
      <c r="DN359" s="198"/>
      <c r="DO359" s="198"/>
      <c r="DP359" s="198"/>
      <c r="DQ359" s="198"/>
      <c r="DR359" s="198"/>
      <c r="DS359" s="198"/>
      <c r="DT359" s="198"/>
      <c r="DU359" s="198"/>
      <c r="DV359" s="198"/>
      <c r="DW359" s="198"/>
      <c r="DX359" s="198"/>
      <c r="DY359" s="198"/>
      <c r="DZ359" s="198"/>
      <c r="EA359" s="198"/>
      <c r="EB359" s="198"/>
      <c r="EC359" s="198"/>
      <c r="ED359" s="198"/>
    </row>
    <row r="360" spans="1:134" s="22" customFormat="1" ht="15" customHeight="1" x14ac:dyDescent="0.2">
      <c r="A360" s="92">
        <f t="shared" si="42"/>
        <v>324</v>
      </c>
      <c r="B360" s="90" t="s">
        <v>1607</v>
      </c>
      <c r="C360" s="91" t="s">
        <v>1848</v>
      </c>
      <c r="D360" s="108">
        <v>5200</v>
      </c>
      <c r="E360" s="109">
        <v>0</v>
      </c>
      <c r="F360" s="110">
        <f t="shared" si="40"/>
        <v>5200</v>
      </c>
      <c r="G360" s="144" t="s">
        <v>1889</v>
      </c>
      <c r="H360" s="91" t="s">
        <v>1846</v>
      </c>
      <c r="I360" s="87">
        <v>2050</v>
      </c>
      <c r="J360" s="87">
        <v>0</v>
      </c>
      <c r="K360" s="87">
        <f t="shared" si="41"/>
        <v>2050</v>
      </c>
      <c r="L360" s="198"/>
      <c r="M360" s="198"/>
      <c r="N360" s="198"/>
      <c r="O360" s="198"/>
      <c r="P360" s="198"/>
      <c r="Q360" s="198"/>
      <c r="R360" s="198"/>
      <c r="S360" s="198"/>
      <c r="T360" s="198"/>
      <c r="U360" s="198"/>
      <c r="V360" s="198"/>
      <c r="W360" s="198"/>
      <c r="X360" s="198"/>
      <c r="Y360" s="198"/>
      <c r="Z360" s="198"/>
      <c r="AA360" s="198"/>
      <c r="AB360" s="198"/>
      <c r="AC360" s="198"/>
      <c r="AD360" s="198"/>
      <c r="AE360" s="198"/>
      <c r="AF360" s="198"/>
      <c r="AG360" s="198"/>
      <c r="AH360" s="198"/>
      <c r="AI360" s="198"/>
      <c r="AJ360" s="198"/>
      <c r="AK360" s="198"/>
      <c r="AL360" s="198"/>
      <c r="AM360" s="198"/>
      <c r="AN360" s="198"/>
      <c r="AO360" s="198"/>
      <c r="AP360" s="198"/>
      <c r="AQ360" s="198"/>
      <c r="AR360" s="198"/>
      <c r="AS360" s="198"/>
      <c r="AT360" s="198"/>
      <c r="AU360" s="198"/>
      <c r="AV360" s="198"/>
      <c r="AW360" s="198"/>
      <c r="AX360" s="198"/>
      <c r="AY360" s="198"/>
      <c r="AZ360" s="198"/>
      <c r="BA360" s="198"/>
      <c r="BB360" s="198"/>
      <c r="BC360" s="198"/>
      <c r="BD360" s="198"/>
      <c r="BE360" s="198"/>
      <c r="BF360" s="198"/>
      <c r="BG360" s="198"/>
      <c r="BH360" s="198"/>
      <c r="BI360" s="198"/>
      <c r="BJ360" s="198"/>
      <c r="BK360" s="198"/>
      <c r="BL360" s="198"/>
      <c r="BM360" s="198"/>
      <c r="BN360" s="198"/>
      <c r="BO360" s="198"/>
      <c r="BP360" s="198"/>
      <c r="BQ360" s="198"/>
      <c r="BR360" s="198"/>
      <c r="BS360" s="198"/>
      <c r="BT360" s="198"/>
      <c r="BU360" s="198"/>
      <c r="BV360" s="198"/>
      <c r="BW360" s="198"/>
      <c r="BX360" s="198"/>
      <c r="BY360" s="198"/>
      <c r="BZ360" s="198"/>
      <c r="CA360" s="198"/>
      <c r="CB360" s="198"/>
      <c r="CC360" s="198"/>
      <c r="CD360" s="198"/>
      <c r="CE360" s="198"/>
      <c r="CF360" s="198"/>
      <c r="CG360" s="198"/>
      <c r="CH360" s="198"/>
      <c r="CI360" s="198"/>
      <c r="CJ360" s="198"/>
      <c r="CK360" s="198"/>
      <c r="CL360" s="198"/>
      <c r="CM360" s="198"/>
      <c r="CN360" s="198"/>
      <c r="CO360" s="198"/>
      <c r="CP360" s="198"/>
      <c r="CQ360" s="198"/>
      <c r="CR360" s="198"/>
      <c r="CS360" s="198"/>
      <c r="CT360" s="198"/>
      <c r="CU360" s="198"/>
      <c r="CV360" s="198"/>
      <c r="CW360" s="198"/>
      <c r="CX360" s="198"/>
      <c r="CY360" s="198"/>
      <c r="CZ360" s="198"/>
      <c r="DA360" s="198"/>
      <c r="DB360" s="198"/>
      <c r="DC360" s="198"/>
      <c r="DD360" s="198"/>
      <c r="DE360" s="198"/>
      <c r="DF360" s="198"/>
      <c r="DG360" s="198"/>
      <c r="DH360" s="198"/>
      <c r="DI360" s="198"/>
      <c r="DJ360" s="198"/>
      <c r="DK360" s="198"/>
      <c r="DL360" s="198"/>
      <c r="DM360" s="198"/>
      <c r="DN360" s="198"/>
      <c r="DO360" s="198"/>
      <c r="DP360" s="198"/>
      <c r="DQ360" s="198"/>
      <c r="DR360" s="198"/>
      <c r="DS360" s="198"/>
      <c r="DT360" s="198"/>
      <c r="DU360" s="198"/>
      <c r="DV360" s="198"/>
      <c r="DW360" s="198"/>
      <c r="DX360" s="198"/>
      <c r="DY360" s="198"/>
      <c r="DZ360" s="198"/>
      <c r="EA360" s="198"/>
      <c r="EB360" s="198"/>
      <c r="EC360" s="198"/>
      <c r="ED360" s="198"/>
    </row>
    <row r="361" spans="1:134" s="22" customFormat="1" ht="17.25" customHeight="1" x14ac:dyDescent="0.2">
      <c r="A361" s="92">
        <f t="shared" si="42"/>
        <v>325</v>
      </c>
      <c r="B361" s="144" t="s">
        <v>1222</v>
      </c>
      <c r="C361" s="272" t="s">
        <v>334</v>
      </c>
      <c r="D361" s="270">
        <v>2400</v>
      </c>
      <c r="E361" s="109">
        <v>0</v>
      </c>
      <c r="F361" s="110">
        <f t="shared" si="40"/>
        <v>2400</v>
      </c>
      <c r="G361" s="144" t="s">
        <v>1890</v>
      </c>
      <c r="H361" s="272" t="s">
        <v>1891</v>
      </c>
      <c r="I361" s="87">
        <v>3450</v>
      </c>
      <c r="J361" s="87">
        <v>0</v>
      </c>
      <c r="K361" s="87">
        <f t="shared" si="41"/>
        <v>3450</v>
      </c>
      <c r="L361" s="198"/>
      <c r="M361" s="198"/>
      <c r="N361" s="198"/>
      <c r="O361" s="198"/>
      <c r="P361" s="198"/>
      <c r="Q361" s="198"/>
      <c r="R361" s="198"/>
      <c r="S361" s="198"/>
      <c r="T361" s="198"/>
      <c r="U361" s="198"/>
      <c r="V361" s="198"/>
      <c r="W361" s="198"/>
      <c r="X361" s="198"/>
      <c r="Y361" s="198"/>
      <c r="Z361" s="198"/>
      <c r="AA361" s="198"/>
      <c r="AB361" s="198"/>
      <c r="AC361" s="198"/>
      <c r="AD361" s="198"/>
      <c r="AE361" s="198"/>
      <c r="AF361" s="198"/>
      <c r="AG361" s="198"/>
      <c r="AH361" s="198"/>
      <c r="AI361" s="198"/>
      <c r="AJ361" s="198"/>
      <c r="AK361" s="198"/>
      <c r="AL361" s="198"/>
      <c r="AM361" s="198"/>
      <c r="AN361" s="198"/>
      <c r="AO361" s="198"/>
      <c r="AP361" s="198"/>
      <c r="AQ361" s="198"/>
      <c r="AR361" s="198"/>
      <c r="AS361" s="198"/>
      <c r="AT361" s="198"/>
      <c r="AU361" s="198"/>
      <c r="AV361" s="198"/>
      <c r="AW361" s="198"/>
      <c r="AX361" s="198"/>
      <c r="AY361" s="198"/>
      <c r="AZ361" s="198"/>
      <c r="BA361" s="198"/>
      <c r="BB361" s="198"/>
      <c r="BC361" s="198"/>
      <c r="BD361" s="198"/>
      <c r="BE361" s="198"/>
      <c r="BF361" s="198"/>
      <c r="BG361" s="198"/>
      <c r="BH361" s="198"/>
      <c r="BI361" s="198"/>
      <c r="BJ361" s="198"/>
      <c r="BK361" s="198"/>
      <c r="BL361" s="198"/>
      <c r="BM361" s="198"/>
      <c r="BN361" s="198"/>
      <c r="BO361" s="198"/>
      <c r="BP361" s="198"/>
      <c r="BQ361" s="198"/>
      <c r="BR361" s="198"/>
      <c r="BS361" s="198"/>
      <c r="BT361" s="198"/>
      <c r="BU361" s="198"/>
      <c r="BV361" s="198"/>
      <c r="BW361" s="198"/>
      <c r="BX361" s="198"/>
      <c r="BY361" s="198"/>
      <c r="BZ361" s="198"/>
      <c r="CA361" s="198"/>
      <c r="CB361" s="198"/>
      <c r="CC361" s="198"/>
      <c r="CD361" s="198"/>
      <c r="CE361" s="198"/>
      <c r="CF361" s="198"/>
      <c r="CG361" s="198"/>
      <c r="CH361" s="198"/>
      <c r="CI361" s="198"/>
      <c r="CJ361" s="198"/>
      <c r="CK361" s="198"/>
      <c r="CL361" s="198"/>
      <c r="CM361" s="198"/>
      <c r="CN361" s="198"/>
      <c r="CO361" s="198"/>
      <c r="CP361" s="198"/>
      <c r="CQ361" s="198"/>
      <c r="CR361" s="198"/>
      <c r="CS361" s="198"/>
      <c r="CT361" s="198"/>
      <c r="CU361" s="198"/>
      <c r="CV361" s="198"/>
      <c r="CW361" s="198"/>
      <c r="CX361" s="198"/>
      <c r="CY361" s="198"/>
      <c r="CZ361" s="198"/>
      <c r="DA361" s="198"/>
      <c r="DB361" s="198"/>
      <c r="DC361" s="198"/>
      <c r="DD361" s="198"/>
      <c r="DE361" s="198"/>
      <c r="DF361" s="198"/>
      <c r="DG361" s="198"/>
      <c r="DH361" s="198"/>
      <c r="DI361" s="198"/>
      <c r="DJ361" s="198"/>
      <c r="DK361" s="198"/>
      <c r="DL361" s="198"/>
      <c r="DM361" s="198"/>
      <c r="DN361" s="198"/>
      <c r="DO361" s="198"/>
      <c r="DP361" s="198"/>
      <c r="DQ361" s="198"/>
      <c r="DR361" s="198"/>
      <c r="DS361" s="198"/>
      <c r="DT361" s="198"/>
      <c r="DU361" s="198"/>
      <c r="DV361" s="198"/>
      <c r="DW361" s="198"/>
      <c r="DX361" s="198"/>
      <c r="DY361" s="198"/>
      <c r="DZ361" s="198"/>
      <c r="EA361" s="198"/>
      <c r="EB361" s="198"/>
      <c r="EC361" s="198"/>
      <c r="ED361" s="198"/>
    </row>
    <row r="362" spans="1:134" s="22" customFormat="1" ht="15.75" customHeight="1" x14ac:dyDescent="0.2">
      <c r="A362" s="92">
        <f t="shared" si="42"/>
        <v>326</v>
      </c>
      <c r="B362" s="90" t="s">
        <v>1527</v>
      </c>
      <c r="C362" s="273" t="s">
        <v>335</v>
      </c>
      <c r="D362" s="270">
        <v>2300</v>
      </c>
      <c r="E362" s="109">
        <v>0</v>
      </c>
      <c r="F362" s="110">
        <f t="shared" si="40"/>
        <v>2300</v>
      </c>
      <c r="G362" s="144" t="s">
        <v>1933</v>
      </c>
      <c r="H362" s="272" t="s">
        <v>1892</v>
      </c>
      <c r="I362" s="87">
        <v>5200</v>
      </c>
      <c r="J362" s="87">
        <v>0</v>
      </c>
      <c r="K362" s="87">
        <f t="shared" si="41"/>
        <v>5200</v>
      </c>
      <c r="L362" s="198"/>
      <c r="M362" s="198"/>
      <c r="N362" s="198"/>
      <c r="O362" s="198"/>
      <c r="P362" s="198"/>
      <c r="Q362" s="198"/>
      <c r="R362" s="198"/>
      <c r="S362" s="198"/>
      <c r="T362" s="198"/>
      <c r="U362" s="198"/>
      <c r="V362" s="198"/>
      <c r="W362" s="198"/>
      <c r="X362" s="198"/>
      <c r="Y362" s="198"/>
      <c r="Z362" s="198"/>
      <c r="AA362" s="198"/>
      <c r="AB362" s="198"/>
      <c r="AC362" s="198"/>
      <c r="AD362" s="198"/>
      <c r="AE362" s="198"/>
      <c r="AF362" s="198"/>
      <c r="AG362" s="198"/>
      <c r="AH362" s="198"/>
      <c r="AI362" s="198"/>
      <c r="AJ362" s="198"/>
      <c r="AK362" s="198"/>
      <c r="AL362" s="198"/>
      <c r="AM362" s="198"/>
      <c r="AN362" s="198"/>
      <c r="AO362" s="198"/>
      <c r="AP362" s="198"/>
      <c r="AQ362" s="198"/>
      <c r="AR362" s="198"/>
      <c r="AS362" s="198"/>
      <c r="AT362" s="198"/>
      <c r="AU362" s="198"/>
      <c r="AV362" s="198"/>
      <c r="AW362" s="198"/>
      <c r="AX362" s="198"/>
      <c r="AY362" s="198"/>
      <c r="AZ362" s="198"/>
      <c r="BA362" s="198"/>
      <c r="BB362" s="198"/>
      <c r="BC362" s="198"/>
      <c r="BD362" s="198"/>
      <c r="BE362" s="198"/>
      <c r="BF362" s="198"/>
      <c r="BG362" s="198"/>
      <c r="BH362" s="198"/>
      <c r="BI362" s="198"/>
      <c r="BJ362" s="198"/>
      <c r="BK362" s="198"/>
      <c r="BL362" s="198"/>
      <c r="BM362" s="198"/>
      <c r="BN362" s="198"/>
      <c r="BO362" s="198"/>
      <c r="BP362" s="198"/>
      <c r="BQ362" s="198"/>
      <c r="BR362" s="198"/>
      <c r="BS362" s="198"/>
      <c r="BT362" s="198"/>
      <c r="BU362" s="198"/>
      <c r="BV362" s="198"/>
      <c r="BW362" s="198"/>
      <c r="BX362" s="198"/>
      <c r="BY362" s="198"/>
      <c r="BZ362" s="198"/>
      <c r="CA362" s="198"/>
      <c r="CB362" s="198"/>
      <c r="CC362" s="198"/>
      <c r="CD362" s="198"/>
      <c r="CE362" s="198"/>
      <c r="CF362" s="198"/>
      <c r="CG362" s="198"/>
      <c r="CH362" s="198"/>
      <c r="CI362" s="198"/>
      <c r="CJ362" s="198"/>
      <c r="CK362" s="198"/>
      <c r="CL362" s="198"/>
      <c r="CM362" s="198"/>
      <c r="CN362" s="198"/>
      <c r="CO362" s="198"/>
      <c r="CP362" s="198"/>
      <c r="CQ362" s="198"/>
      <c r="CR362" s="198"/>
      <c r="CS362" s="198"/>
      <c r="CT362" s="198"/>
      <c r="CU362" s="198"/>
      <c r="CV362" s="198"/>
      <c r="CW362" s="198"/>
      <c r="CX362" s="198"/>
      <c r="CY362" s="198"/>
      <c r="CZ362" s="198"/>
      <c r="DA362" s="198"/>
      <c r="DB362" s="198"/>
      <c r="DC362" s="198"/>
      <c r="DD362" s="198"/>
      <c r="DE362" s="198"/>
      <c r="DF362" s="198"/>
      <c r="DG362" s="198"/>
      <c r="DH362" s="198"/>
      <c r="DI362" s="198"/>
      <c r="DJ362" s="198"/>
      <c r="DK362" s="198"/>
      <c r="DL362" s="198"/>
      <c r="DM362" s="198"/>
      <c r="DN362" s="198"/>
      <c r="DO362" s="198"/>
      <c r="DP362" s="198"/>
      <c r="DQ362" s="198"/>
      <c r="DR362" s="198"/>
      <c r="DS362" s="198"/>
      <c r="DT362" s="198"/>
      <c r="DU362" s="198"/>
      <c r="DV362" s="198"/>
      <c r="DW362" s="198"/>
      <c r="DX362" s="198"/>
      <c r="DY362" s="198"/>
      <c r="DZ362" s="198"/>
      <c r="EA362" s="198"/>
      <c r="EB362" s="198"/>
      <c r="EC362" s="198"/>
      <c r="ED362" s="198"/>
    </row>
    <row r="363" spans="1:134" s="22" customFormat="1" ht="16.5" customHeight="1" x14ac:dyDescent="0.2">
      <c r="A363" s="92">
        <f t="shared" si="42"/>
        <v>327</v>
      </c>
      <c r="B363" s="90"/>
      <c r="C363" s="273"/>
      <c r="D363" s="270"/>
      <c r="E363" s="109"/>
      <c r="F363" s="110"/>
      <c r="G363" s="144" t="s">
        <v>20</v>
      </c>
      <c r="H363" s="274" t="s">
        <v>1913</v>
      </c>
      <c r="I363" s="87">
        <v>2700</v>
      </c>
      <c r="J363" s="87">
        <v>0</v>
      </c>
      <c r="K363" s="87">
        <f>I363+J363</f>
        <v>2700</v>
      </c>
      <c r="L363" s="198"/>
      <c r="M363" s="198"/>
      <c r="N363" s="198"/>
      <c r="O363" s="198"/>
      <c r="P363" s="198"/>
      <c r="Q363" s="198"/>
      <c r="R363" s="198"/>
      <c r="S363" s="198"/>
      <c r="T363" s="198"/>
      <c r="U363" s="198"/>
      <c r="V363" s="198"/>
      <c r="W363" s="198"/>
      <c r="X363" s="198"/>
      <c r="Y363" s="198"/>
      <c r="Z363" s="198"/>
      <c r="AA363" s="198"/>
      <c r="AB363" s="198"/>
      <c r="AC363" s="198"/>
      <c r="AD363" s="198"/>
      <c r="AE363" s="198"/>
      <c r="AF363" s="198"/>
      <c r="AG363" s="198"/>
      <c r="AH363" s="198"/>
      <c r="AI363" s="198"/>
      <c r="AJ363" s="198"/>
      <c r="AK363" s="198"/>
      <c r="AL363" s="198"/>
      <c r="AM363" s="198"/>
      <c r="AN363" s="198"/>
      <c r="AO363" s="198"/>
      <c r="AP363" s="198"/>
      <c r="AQ363" s="198"/>
      <c r="AR363" s="198"/>
      <c r="AS363" s="198"/>
      <c r="AT363" s="198"/>
      <c r="AU363" s="198"/>
      <c r="AV363" s="198"/>
      <c r="AW363" s="198"/>
      <c r="AX363" s="198"/>
      <c r="AY363" s="198"/>
      <c r="AZ363" s="198"/>
      <c r="BA363" s="198"/>
      <c r="BB363" s="198"/>
      <c r="BC363" s="198"/>
      <c r="BD363" s="198"/>
      <c r="BE363" s="198"/>
      <c r="BF363" s="198"/>
      <c r="BG363" s="198"/>
      <c r="BH363" s="198"/>
      <c r="BI363" s="198"/>
      <c r="BJ363" s="198"/>
      <c r="BK363" s="198"/>
      <c r="BL363" s="198"/>
      <c r="BM363" s="198"/>
      <c r="BN363" s="198"/>
      <c r="BO363" s="198"/>
      <c r="BP363" s="198"/>
      <c r="BQ363" s="198"/>
      <c r="BR363" s="198"/>
      <c r="BS363" s="198"/>
      <c r="BT363" s="198"/>
      <c r="BU363" s="198"/>
      <c r="BV363" s="198"/>
      <c r="BW363" s="198"/>
      <c r="BX363" s="198"/>
      <c r="BY363" s="198"/>
      <c r="BZ363" s="198"/>
      <c r="CA363" s="198"/>
      <c r="CB363" s="198"/>
      <c r="CC363" s="198"/>
      <c r="CD363" s="198"/>
      <c r="CE363" s="198"/>
      <c r="CF363" s="198"/>
      <c r="CG363" s="198"/>
      <c r="CH363" s="198"/>
      <c r="CI363" s="198"/>
      <c r="CJ363" s="198"/>
      <c r="CK363" s="198"/>
      <c r="CL363" s="198"/>
      <c r="CM363" s="198"/>
      <c r="CN363" s="198"/>
      <c r="CO363" s="198"/>
      <c r="CP363" s="198"/>
      <c r="CQ363" s="198"/>
      <c r="CR363" s="198"/>
      <c r="CS363" s="198"/>
      <c r="CT363" s="198"/>
      <c r="CU363" s="198"/>
      <c r="CV363" s="198"/>
      <c r="CW363" s="198"/>
      <c r="CX363" s="198"/>
      <c r="CY363" s="198"/>
      <c r="CZ363" s="198"/>
      <c r="DA363" s="198"/>
      <c r="DB363" s="198"/>
      <c r="DC363" s="198"/>
      <c r="DD363" s="198"/>
      <c r="DE363" s="198"/>
      <c r="DF363" s="198"/>
      <c r="DG363" s="198"/>
      <c r="DH363" s="198"/>
      <c r="DI363" s="198"/>
      <c r="DJ363" s="198"/>
      <c r="DK363" s="198"/>
      <c r="DL363" s="198"/>
      <c r="DM363" s="198"/>
      <c r="DN363" s="198"/>
      <c r="DO363" s="198"/>
      <c r="DP363" s="198"/>
      <c r="DQ363" s="198"/>
      <c r="DR363" s="198"/>
      <c r="DS363" s="198"/>
      <c r="DT363" s="198"/>
      <c r="DU363" s="198"/>
      <c r="DV363" s="198"/>
      <c r="DW363" s="198"/>
      <c r="DX363" s="198"/>
      <c r="DY363" s="198"/>
      <c r="DZ363" s="198"/>
      <c r="EA363" s="198"/>
      <c r="EB363" s="198"/>
      <c r="EC363" s="198"/>
      <c r="ED363" s="198"/>
    </row>
    <row r="364" spans="1:134" s="22" customFormat="1" x14ac:dyDescent="0.2">
      <c r="A364" s="92">
        <f t="shared" si="42"/>
        <v>328</v>
      </c>
      <c r="B364" s="144" t="s">
        <v>1223</v>
      </c>
      <c r="C364" s="272" t="s">
        <v>336</v>
      </c>
      <c r="D364" s="270">
        <v>2300</v>
      </c>
      <c r="E364" s="109">
        <v>0</v>
      </c>
      <c r="F364" s="110">
        <f t="shared" si="40"/>
        <v>2300</v>
      </c>
      <c r="G364" s="144" t="s">
        <v>1893</v>
      </c>
      <c r="H364" s="274" t="s">
        <v>334</v>
      </c>
      <c r="I364" s="87">
        <v>2400</v>
      </c>
      <c r="J364" s="87">
        <v>0</v>
      </c>
      <c r="K364" s="87">
        <f t="shared" si="41"/>
        <v>2400</v>
      </c>
      <c r="L364" s="198"/>
      <c r="M364" s="198"/>
      <c r="N364" s="198"/>
      <c r="O364" s="198"/>
      <c r="P364" s="198"/>
      <c r="Q364" s="198"/>
      <c r="R364" s="198"/>
      <c r="S364" s="198"/>
      <c r="T364" s="198"/>
      <c r="U364" s="198"/>
      <c r="V364" s="198"/>
      <c r="W364" s="198"/>
      <c r="X364" s="198"/>
      <c r="Y364" s="198"/>
      <c r="Z364" s="198"/>
      <c r="AA364" s="198"/>
      <c r="AB364" s="198"/>
      <c r="AC364" s="198"/>
      <c r="AD364" s="198"/>
      <c r="AE364" s="198"/>
      <c r="AF364" s="198"/>
      <c r="AG364" s="198"/>
      <c r="AH364" s="198"/>
      <c r="AI364" s="198"/>
      <c r="AJ364" s="198"/>
      <c r="AK364" s="198"/>
      <c r="AL364" s="198"/>
      <c r="AM364" s="198"/>
      <c r="AN364" s="198"/>
      <c r="AO364" s="198"/>
      <c r="AP364" s="198"/>
      <c r="AQ364" s="198"/>
      <c r="AR364" s="198"/>
      <c r="AS364" s="198"/>
      <c r="AT364" s="198"/>
      <c r="AU364" s="198"/>
      <c r="AV364" s="198"/>
      <c r="AW364" s="198"/>
      <c r="AX364" s="198"/>
      <c r="AY364" s="198"/>
      <c r="AZ364" s="198"/>
      <c r="BA364" s="198"/>
      <c r="BB364" s="198"/>
      <c r="BC364" s="198"/>
      <c r="BD364" s="198"/>
      <c r="BE364" s="198"/>
      <c r="BF364" s="198"/>
      <c r="BG364" s="198"/>
      <c r="BH364" s="198"/>
      <c r="BI364" s="198"/>
      <c r="BJ364" s="198"/>
      <c r="BK364" s="198"/>
      <c r="BL364" s="198"/>
      <c r="BM364" s="198"/>
      <c r="BN364" s="198"/>
      <c r="BO364" s="198"/>
      <c r="BP364" s="198"/>
      <c r="BQ364" s="198"/>
      <c r="BR364" s="198"/>
      <c r="BS364" s="198"/>
      <c r="BT364" s="198"/>
      <c r="BU364" s="198"/>
      <c r="BV364" s="198"/>
      <c r="BW364" s="198"/>
      <c r="BX364" s="198"/>
      <c r="BY364" s="198"/>
      <c r="BZ364" s="198"/>
      <c r="CA364" s="198"/>
      <c r="CB364" s="198"/>
      <c r="CC364" s="198"/>
      <c r="CD364" s="198"/>
      <c r="CE364" s="198"/>
      <c r="CF364" s="198"/>
      <c r="CG364" s="198"/>
      <c r="CH364" s="198"/>
      <c r="CI364" s="198"/>
      <c r="CJ364" s="198"/>
      <c r="CK364" s="198"/>
      <c r="CL364" s="198"/>
      <c r="CM364" s="198"/>
      <c r="CN364" s="198"/>
      <c r="CO364" s="198"/>
      <c r="CP364" s="198"/>
      <c r="CQ364" s="198"/>
      <c r="CR364" s="198"/>
      <c r="CS364" s="198"/>
      <c r="CT364" s="198"/>
      <c r="CU364" s="198"/>
      <c r="CV364" s="198"/>
      <c r="CW364" s="198"/>
      <c r="CX364" s="198"/>
      <c r="CY364" s="198"/>
      <c r="CZ364" s="198"/>
      <c r="DA364" s="198"/>
      <c r="DB364" s="198"/>
      <c r="DC364" s="198"/>
      <c r="DD364" s="198"/>
      <c r="DE364" s="198"/>
      <c r="DF364" s="198"/>
      <c r="DG364" s="198"/>
      <c r="DH364" s="198"/>
      <c r="DI364" s="198"/>
      <c r="DJ364" s="198"/>
      <c r="DK364" s="198"/>
      <c r="DL364" s="198"/>
      <c r="DM364" s="198"/>
      <c r="DN364" s="198"/>
      <c r="DO364" s="198"/>
      <c r="DP364" s="198"/>
      <c r="DQ364" s="198"/>
      <c r="DR364" s="198"/>
      <c r="DS364" s="198"/>
      <c r="DT364" s="198"/>
      <c r="DU364" s="198"/>
      <c r="DV364" s="198"/>
      <c r="DW364" s="198"/>
      <c r="DX364" s="198"/>
      <c r="DY364" s="198"/>
      <c r="DZ364" s="198"/>
      <c r="EA364" s="198"/>
      <c r="EB364" s="198"/>
      <c r="EC364" s="198"/>
      <c r="ED364" s="198"/>
    </row>
    <row r="365" spans="1:134" s="22" customFormat="1" x14ac:dyDescent="0.2">
      <c r="A365" s="92">
        <f t="shared" si="42"/>
        <v>329</v>
      </c>
      <c r="B365" s="253" t="s">
        <v>1608</v>
      </c>
      <c r="C365" s="272" t="s">
        <v>337</v>
      </c>
      <c r="D365" s="270">
        <v>2300</v>
      </c>
      <c r="E365" s="109">
        <v>0</v>
      </c>
      <c r="F365" s="110">
        <f t="shared" si="40"/>
        <v>2300</v>
      </c>
      <c r="G365" s="144" t="s">
        <v>1894</v>
      </c>
      <c r="H365" s="275" t="s">
        <v>335</v>
      </c>
      <c r="I365" s="87">
        <v>2300</v>
      </c>
      <c r="J365" s="87">
        <v>0</v>
      </c>
      <c r="K365" s="87">
        <f t="shared" si="41"/>
        <v>2300</v>
      </c>
      <c r="L365" s="198"/>
      <c r="M365" s="198"/>
      <c r="N365" s="198"/>
      <c r="O365" s="198"/>
      <c r="P365" s="198"/>
      <c r="Q365" s="198"/>
      <c r="R365" s="198"/>
      <c r="S365" s="198"/>
      <c r="T365" s="198"/>
      <c r="U365" s="198"/>
      <c r="V365" s="198"/>
      <c r="W365" s="198"/>
      <c r="X365" s="198"/>
      <c r="Y365" s="198"/>
      <c r="Z365" s="198"/>
      <c r="AA365" s="198"/>
      <c r="AB365" s="198"/>
      <c r="AC365" s="198"/>
      <c r="AD365" s="198"/>
      <c r="AE365" s="198"/>
      <c r="AF365" s="198"/>
      <c r="AG365" s="198"/>
      <c r="AH365" s="198"/>
      <c r="AI365" s="198"/>
      <c r="AJ365" s="198"/>
      <c r="AK365" s="198"/>
      <c r="AL365" s="198"/>
      <c r="AM365" s="198"/>
      <c r="AN365" s="198"/>
      <c r="AO365" s="198"/>
      <c r="AP365" s="198"/>
      <c r="AQ365" s="198"/>
      <c r="AR365" s="198"/>
      <c r="AS365" s="198"/>
      <c r="AT365" s="198"/>
      <c r="AU365" s="198"/>
      <c r="AV365" s="198"/>
      <c r="AW365" s="198"/>
      <c r="AX365" s="198"/>
      <c r="AY365" s="198"/>
      <c r="AZ365" s="198"/>
      <c r="BA365" s="198"/>
      <c r="BB365" s="198"/>
      <c r="BC365" s="198"/>
      <c r="BD365" s="198"/>
      <c r="BE365" s="198"/>
      <c r="BF365" s="198"/>
      <c r="BG365" s="198"/>
      <c r="BH365" s="198"/>
      <c r="BI365" s="198"/>
      <c r="BJ365" s="198"/>
      <c r="BK365" s="198"/>
      <c r="BL365" s="198"/>
      <c r="BM365" s="198"/>
      <c r="BN365" s="198"/>
      <c r="BO365" s="198"/>
      <c r="BP365" s="198"/>
      <c r="BQ365" s="198"/>
      <c r="BR365" s="198"/>
      <c r="BS365" s="198"/>
      <c r="BT365" s="198"/>
      <c r="BU365" s="198"/>
      <c r="BV365" s="198"/>
      <c r="BW365" s="198"/>
      <c r="BX365" s="198"/>
      <c r="BY365" s="198"/>
      <c r="BZ365" s="198"/>
      <c r="CA365" s="198"/>
      <c r="CB365" s="198"/>
      <c r="CC365" s="198"/>
      <c r="CD365" s="198"/>
      <c r="CE365" s="198"/>
      <c r="CF365" s="198"/>
      <c r="CG365" s="198"/>
      <c r="CH365" s="198"/>
      <c r="CI365" s="198"/>
      <c r="CJ365" s="198"/>
      <c r="CK365" s="198"/>
      <c r="CL365" s="198"/>
      <c r="CM365" s="198"/>
      <c r="CN365" s="198"/>
      <c r="CO365" s="198"/>
      <c r="CP365" s="198"/>
      <c r="CQ365" s="198"/>
      <c r="CR365" s="198"/>
      <c r="CS365" s="198"/>
      <c r="CT365" s="198"/>
      <c r="CU365" s="198"/>
      <c r="CV365" s="198"/>
      <c r="CW365" s="198"/>
      <c r="CX365" s="198"/>
      <c r="CY365" s="198"/>
      <c r="CZ365" s="198"/>
      <c r="DA365" s="198"/>
      <c r="DB365" s="198"/>
      <c r="DC365" s="198"/>
      <c r="DD365" s="198"/>
      <c r="DE365" s="198"/>
      <c r="DF365" s="198"/>
      <c r="DG365" s="198"/>
      <c r="DH365" s="198"/>
      <c r="DI365" s="198"/>
      <c r="DJ365" s="198"/>
      <c r="DK365" s="198"/>
      <c r="DL365" s="198"/>
      <c r="DM365" s="198"/>
      <c r="DN365" s="198"/>
      <c r="DO365" s="198"/>
      <c r="DP365" s="198"/>
      <c r="DQ365" s="198"/>
      <c r="DR365" s="198"/>
      <c r="DS365" s="198"/>
      <c r="DT365" s="198"/>
      <c r="DU365" s="198"/>
      <c r="DV365" s="198"/>
      <c r="DW365" s="198"/>
      <c r="DX365" s="198"/>
      <c r="DY365" s="198"/>
      <c r="DZ365" s="198"/>
      <c r="EA365" s="198"/>
      <c r="EB365" s="198"/>
      <c r="EC365" s="198"/>
      <c r="ED365" s="198"/>
    </row>
    <row r="366" spans="1:134" s="22" customFormat="1" x14ac:dyDescent="0.2">
      <c r="A366" s="92">
        <f t="shared" si="42"/>
        <v>330</v>
      </c>
      <c r="B366" s="90" t="s">
        <v>1528</v>
      </c>
      <c r="C366" s="272" t="s">
        <v>338</v>
      </c>
      <c r="D366" s="270">
        <v>2400</v>
      </c>
      <c r="E366" s="109">
        <v>0</v>
      </c>
      <c r="F366" s="110">
        <f t="shared" si="40"/>
        <v>2400</v>
      </c>
      <c r="G366" s="144" t="s">
        <v>1895</v>
      </c>
      <c r="H366" s="274" t="s">
        <v>336</v>
      </c>
      <c r="I366" s="87">
        <v>2300</v>
      </c>
      <c r="J366" s="87">
        <v>0</v>
      </c>
      <c r="K366" s="87">
        <f t="shared" si="41"/>
        <v>2300</v>
      </c>
      <c r="L366" s="198"/>
      <c r="M366" s="198"/>
      <c r="N366" s="198"/>
      <c r="O366" s="198"/>
      <c r="P366" s="198"/>
      <c r="Q366" s="198"/>
      <c r="R366" s="198"/>
      <c r="S366" s="198"/>
      <c r="T366" s="198"/>
      <c r="U366" s="198"/>
      <c r="V366" s="198"/>
      <c r="W366" s="198"/>
      <c r="X366" s="198"/>
      <c r="Y366" s="198"/>
      <c r="Z366" s="198"/>
      <c r="AA366" s="198"/>
      <c r="AB366" s="198"/>
      <c r="AC366" s="198"/>
      <c r="AD366" s="198"/>
      <c r="AE366" s="198"/>
      <c r="AF366" s="198"/>
      <c r="AG366" s="198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8"/>
      <c r="AT366" s="198"/>
      <c r="AU366" s="198"/>
      <c r="AV366" s="198"/>
      <c r="AW366" s="198"/>
      <c r="AX366" s="198"/>
      <c r="AY366" s="198"/>
      <c r="AZ366" s="198"/>
      <c r="BA366" s="198"/>
      <c r="BB366" s="198"/>
      <c r="BC366" s="198"/>
      <c r="BD366" s="198"/>
      <c r="BE366" s="198"/>
      <c r="BF366" s="198"/>
      <c r="BG366" s="198"/>
      <c r="BH366" s="198"/>
      <c r="BI366" s="198"/>
      <c r="BJ366" s="198"/>
      <c r="BK366" s="198"/>
      <c r="BL366" s="198"/>
      <c r="BM366" s="198"/>
      <c r="BN366" s="198"/>
      <c r="BO366" s="198"/>
      <c r="BP366" s="198"/>
      <c r="BQ366" s="198"/>
      <c r="BR366" s="198"/>
      <c r="BS366" s="198"/>
      <c r="BT366" s="198"/>
      <c r="BU366" s="198"/>
      <c r="BV366" s="198"/>
      <c r="BW366" s="198"/>
      <c r="BX366" s="198"/>
      <c r="BY366" s="198"/>
      <c r="BZ366" s="198"/>
      <c r="CA366" s="198"/>
      <c r="CB366" s="198"/>
      <c r="CC366" s="198"/>
      <c r="CD366" s="198"/>
      <c r="CE366" s="198"/>
      <c r="CF366" s="198"/>
      <c r="CG366" s="198"/>
      <c r="CH366" s="198"/>
      <c r="CI366" s="198"/>
      <c r="CJ366" s="198"/>
      <c r="CK366" s="198"/>
      <c r="CL366" s="198"/>
      <c r="CM366" s="198"/>
      <c r="CN366" s="198"/>
      <c r="CO366" s="198"/>
      <c r="CP366" s="198"/>
      <c r="CQ366" s="198"/>
      <c r="CR366" s="198"/>
      <c r="CS366" s="198"/>
      <c r="CT366" s="198"/>
      <c r="CU366" s="198"/>
      <c r="CV366" s="198"/>
      <c r="CW366" s="198"/>
      <c r="CX366" s="198"/>
      <c r="CY366" s="198"/>
      <c r="CZ366" s="198"/>
      <c r="DA366" s="198"/>
      <c r="DB366" s="198"/>
      <c r="DC366" s="198"/>
      <c r="DD366" s="198"/>
      <c r="DE366" s="198"/>
      <c r="DF366" s="198"/>
      <c r="DG366" s="198"/>
      <c r="DH366" s="198"/>
      <c r="DI366" s="198"/>
      <c r="DJ366" s="198"/>
      <c r="DK366" s="198"/>
      <c r="DL366" s="198"/>
      <c r="DM366" s="198"/>
      <c r="DN366" s="198"/>
      <c r="DO366" s="198"/>
      <c r="DP366" s="198"/>
      <c r="DQ366" s="198"/>
      <c r="DR366" s="198"/>
      <c r="DS366" s="198"/>
      <c r="DT366" s="198"/>
      <c r="DU366" s="198"/>
      <c r="DV366" s="198"/>
      <c r="DW366" s="198"/>
      <c r="DX366" s="198"/>
      <c r="DY366" s="198"/>
      <c r="DZ366" s="198"/>
      <c r="EA366" s="198"/>
      <c r="EB366" s="198"/>
      <c r="EC366" s="198"/>
      <c r="ED366" s="198"/>
    </row>
    <row r="367" spans="1:134" s="22" customFormat="1" x14ac:dyDescent="0.2">
      <c r="A367" s="92">
        <f t="shared" si="42"/>
        <v>331</v>
      </c>
      <c r="B367" s="90" t="s">
        <v>1529</v>
      </c>
      <c r="C367" s="272" t="s">
        <v>339</v>
      </c>
      <c r="D367" s="270">
        <v>2400</v>
      </c>
      <c r="E367" s="109">
        <v>0</v>
      </c>
      <c r="F367" s="110">
        <f t="shared" si="40"/>
        <v>2400</v>
      </c>
      <c r="G367" s="144" t="s">
        <v>1896</v>
      </c>
      <c r="H367" s="272" t="s">
        <v>337</v>
      </c>
      <c r="I367" s="87">
        <v>2300</v>
      </c>
      <c r="J367" s="87">
        <v>0</v>
      </c>
      <c r="K367" s="87">
        <f t="shared" si="41"/>
        <v>2300</v>
      </c>
      <c r="L367" s="198"/>
      <c r="M367" s="198"/>
      <c r="N367" s="198"/>
      <c r="O367" s="198"/>
      <c r="P367" s="198"/>
      <c r="Q367" s="198"/>
      <c r="R367" s="198"/>
      <c r="S367" s="198"/>
      <c r="T367" s="198"/>
      <c r="U367" s="198"/>
      <c r="V367" s="198"/>
      <c r="W367" s="198"/>
      <c r="X367" s="198"/>
      <c r="Y367" s="198"/>
      <c r="Z367" s="198"/>
      <c r="AA367" s="198"/>
      <c r="AB367" s="198"/>
      <c r="AC367" s="198"/>
      <c r="AD367" s="198"/>
      <c r="AE367" s="198"/>
      <c r="AF367" s="198"/>
      <c r="AG367" s="198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8"/>
      <c r="AT367" s="198"/>
      <c r="AU367" s="198"/>
      <c r="AV367" s="198"/>
      <c r="AW367" s="198"/>
      <c r="AX367" s="198"/>
      <c r="AY367" s="198"/>
      <c r="AZ367" s="198"/>
      <c r="BA367" s="198"/>
      <c r="BB367" s="198"/>
      <c r="BC367" s="198"/>
      <c r="BD367" s="198"/>
      <c r="BE367" s="198"/>
      <c r="BF367" s="198"/>
      <c r="BG367" s="198"/>
      <c r="BH367" s="198"/>
      <c r="BI367" s="198"/>
      <c r="BJ367" s="198"/>
      <c r="BK367" s="198"/>
      <c r="BL367" s="198"/>
      <c r="BM367" s="198"/>
      <c r="BN367" s="198"/>
      <c r="BO367" s="198"/>
      <c r="BP367" s="198"/>
      <c r="BQ367" s="198"/>
      <c r="BR367" s="198"/>
      <c r="BS367" s="198"/>
      <c r="BT367" s="198"/>
      <c r="BU367" s="198"/>
      <c r="BV367" s="198"/>
      <c r="BW367" s="198"/>
      <c r="BX367" s="198"/>
      <c r="BY367" s="198"/>
      <c r="BZ367" s="198"/>
      <c r="CA367" s="198"/>
      <c r="CB367" s="198"/>
      <c r="CC367" s="198"/>
      <c r="CD367" s="198"/>
      <c r="CE367" s="198"/>
      <c r="CF367" s="198"/>
      <c r="CG367" s="198"/>
      <c r="CH367" s="198"/>
      <c r="CI367" s="198"/>
      <c r="CJ367" s="198"/>
      <c r="CK367" s="198"/>
      <c r="CL367" s="198"/>
      <c r="CM367" s="198"/>
      <c r="CN367" s="198"/>
      <c r="CO367" s="198"/>
      <c r="CP367" s="198"/>
      <c r="CQ367" s="198"/>
      <c r="CR367" s="198"/>
      <c r="CS367" s="198"/>
      <c r="CT367" s="198"/>
      <c r="CU367" s="198"/>
      <c r="CV367" s="198"/>
      <c r="CW367" s="198"/>
      <c r="CX367" s="198"/>
      <c r="CY367" s="198"/>
      <c r="CZ367" s="198"/>
      <c r="DA367" s="198"/>
      <c r="DB367" s="198"/>
      <c r="DC367" s="198"/>
      <c r="DD367" s="198"/>
      <c r="DE367" s="198"/>
      <c r="DF367" s="198"/>
      <c r="DG367" s="198"/>
      <c r="DH367" s="198"/>
      <c r="DI367" s="198"/>
      <c r="DJ367" s="198"/>
      <c r="DK367" s="198"/>
      <c r="DL367" s="198"/>
      <c r="DM367" s="198"/>
      <c r="DN367" s="198"/>
      <c r="DO367" s="198"/>
      <c r="DP367" s="198"/>
      <c r="DQ367" s="198"/>
      <c r="DR367" s="198"/>
      <c r="DS367" s="198"/>
      <c r="DT367" s="198"/>
      <c r="DU367" s="198"/>
      <c r="DV367" s="198"/>
      <c r="DW367" s="198"/>
      <c r="DX367" s="198"/>
      <c r="DY367" s="198"/>
      <c r="DZ367" s="198"/>
      <c r="EA367" s="198"/>
      <c r="EB367" s="198"/>
      <c r="EC367" s="198"/>
      <c r="ED367" s="198"/>
    </row>
    <row r="368" spans="1:134" s="22" customFormat="1" x14ac:dyDescent="0.2">
      <c r="A368" s="92">
        <f t="shared" si="42"/>
        <v>332</v>
      </c>
      <c r="B368" s="90" t="s">
        <v>1530</v>
      </c>
      <c r="C368" s="272" t="s">
        <v>866</v>
      </c>
      <c r="D368" s="270">
        <v>2400</v>
      </c>
      <c r="E368" s="109">
        <v>0</v>
      </c>
      <c r="F368" s="110">
        <f t="shared" si="40"/>
        <v>2400</v>
      </c>
      <c r="G368" s="144" t="s">
        <v>1125</v>
      </c>
      <c r="H368" s="272" t="s">
        <v>338</v>
      </c>
      <c r="I368" s="87">
        <v>2400</v>
      </c>
      <c r="J368" s="87">
        <v>0</v>
      </c>
      <c r="K368" s="87">
        <f t="shared" si="41"/>
        <v>2400</v>
      </c>
      <c r="L368" s="198"/>
      <c r="M368" s="198"/>
      <c r="N368" s="198"/>
      <c r="O368" s="198"/>
      <c r="P368" s="198"/>
      <c r="Q368" s="198"/>
      <c r="R368" s="198"/>
      <c r="S368" s="198"/>
      <c r="T368" s="198"/>
      <c r="U368" s="198"/>
      <c r="V368" s="198"/>
      <c r="W368" s="198"/>
      <c r="X368" s="198"/>
      <c r="Y368" s="198"/>
      <c r="Z368" s="198"/>
      <c r="AA368" s="198"/>
      <c r="AB368" s="198"/>
      <c r="AC368" s="198"/>
      <c r="AD368" s="198"/>
      <c r="AE368" s="198"/>
      <c r="AF368" s="198"/>
      <c r="AG368" s="198"/>
      <c r="AH368" s="198"/>
      <c r="AI368" s="198"/>
      <c r="AJ368" s="198"/>
      <c r="AK368" s="198"/>
      <c r="AL368" s="198"/>
      <c r="AM368" s="198"/>
      <c r="AN368" s="198"/>
      <c r="AO368" s="198"/>
      <c r="AP368" s="198"/>
      <c r="AQ368" s="198"/>
      <c r="AR368" s="198"/>
      <c r="AS368" s="198"/>
      <c r="AT368" s="198"/>
      <c r="AU368" s="198"/>
      <c r="AV368" s="198"/>
      <c r="AW368" s="198"/>
      <c r="AX368" s="198"/>
      <c r="AY368" s="198"/>
      <c r="AZ368" s="198"/>
      <c r="BA368" s="198"/>
      <c r="BB368" s="198"/>
      <c r="BC368" s="198"/>
      <c r="BD368" s="198"/>
      <c r="BE368" s="198"/>
      <c r="BF368" s="198"/>
      <c r="BG368" s="198"/>
      <c r="BH368" s="198"/>
      <c r="BI368" s="198"/>
      <c r="BJ368" s="198"/>
      <c r="BK368" s="198"/>
      <c r="BL368" s="198"/>
      <c r="BM368" s="198"/>
      <c r="BN368" s="198"/>
      <c r="BO368" s="198"/>
      <c r="BP368" s="198"/>
      <c r="BQ368" s="198"/>
      <c r="BR368" s="198"/>
      <c r="BS368" s="198"/>
      <c r="BT368" s="198"/>
      <c r="BU368" s="198"/>
      <c r="BV368" s="198"/>
      <c r="BW368" s="198"/>
      <c r="BX368" s="198"/>
      <c r="BY368" s="198"/>
      <c r="BZ368" s="198"/>
      <c r="CA368" s="198"/>
      <c r="CB368" s="198"/>
      <c r="CC368" s="198"/>
      <c r="CD368" s="198"/>
      <c r="CE368" s="198"/>
      <c r="CF368" s="198"/>
      <c r="CG368" s="198"/>
      <c r="CH368" s="198"/>
      <c r="CI368" s="198"/>
      <c r="CJ368" s="198"/>
      <c r="CK368" s="198"/>
      <c r="CL368" s="198"/>
      <c r="CM368" s="198"/>
      <c r="CN368" s="198"/>
      <c r="CO368" s="198"/>
      <c r="CP368" s="198"/>
      <c r="CQ368" s="198"/>
      <c r="CR368" s="198"/>
      <c r="CS368" s="198"/>
      <c r="CT368" s="198"/>
      <c r="CU368" s="198"/>
      <c r="CV368" s="198"/>
      <c r="CW368" s="198"/>
      <c r="CX368" s="198"/>
      <c r="CY368" s="198"/>
      <c r="CZ368" s="198"/>
      <c r="DA368" s="198"/>
      <c r="DB368" s="198"/>
      <c r="DC368" s="198"/>
      <c r="DD368" s="198"/>
      <c r="DE368" s="198"/>
      <c r="DF368" s="198"/>
      <c r="DG368" s="198"/>
      <c r="DH368" s="198"/>
      <c r="DI368" s="198"/>
      <c r="DJ368" s="198"/>
      <c r="DK368" s="198"/>
      <c r="DL368" s="198"/>
      <c r="DM368" s="198"/>
      <c r="DN368" s="198"/>
      <c r="DO368" s="198"/>
      <c r="DP368" s="198"/>
      <c r="DQ368" s="198"/>
      <c r="DR368" s="198"/>
      <c r="DS368" s="198"/>
      <c r="DT368" s="198"/>
      <c r="DU368" s="198"/>
      <c r="DV368" s="198"/>
      <c r="DW368" s="198"/>
      <c r="DX368" s="198"/>
      <c r="DY368" s="198"/>
      <c r="DZ368" s="198"/>
      <c r="EA368" s="198"/>
      <c r="EB368" s="198"/>
      <c r="EC368" s="198"/>
      <c r="ED368" s="198"/>
    </row>
    <row r="369" spans="1:134" s="22" customFormat="1" x14ac:dyDescent="0.2">
      <c r="A369" s="92">
        <f t="shared" si="42"/>
        <v>333</v>
      </c>
      <c r="B369" s="144" t="s">
        <v>1226</v>
      </c>
      <c r="C369" s="272" t="s">
        <v>867</v>
      </c>
      <c r="D369" s="270">
        <v>3000</v>
      </c>
      <c r="E369" s="109">
        <v>0</v>
      </c>
      <c r="F369" s="110">
        <f t="shared" si="40"/>
        <v>3000</v>
      </c>
      <c r="G369" s="144" t="s">
        <v>1126</v>
      </c>
      <c r="H369" s="272" t="s">
        <v>339</v>
      </c>
      <c r="I369" s="87">
        <v>2400</v>
      </c>
      <c r="J369" s="87">
        <v>0</v>
      </c>
      <c r="K369" s="87">
        <f t="shared" si="41"/>
        <v>2400</v>
      </c>
      <c r="L369" s="198"/>
      <c r="M369" s="198"/>
      <c r="N369" s="198"/>
      <c r="O369" s="198"/>
      <c r="P369" s="198"/>
      <c r="Q369" s="198"/>
      <c r="R369" s="198"/>
      <c r="S369" s="198"/>
      <c r="T369" s="198"/>
      <c r="U369" s="198"/>
      <c r="V369" s="198"/>
      <c r="W369" s="198"/>
      <c r="X369" s="198"/>
      <c r="Y369" s="198"/>
      <c r="Z369" s="198"/>
      <c r="AA369" s="198"/>
      <c r="AB369" s="198"/>
      <c r="AC369" s="198"/>
      <c r="AD369" s="198"/>
      <c r="AE369" s="198"/>
      <c r="AF369" s="198"/>
      <c r="AG369" s="198"/>
      <c r="AH369" s="198"/>
      <c r="AI369" s="198"/>
      <c r="AJ369" s="198"/>
      <c r="AK369" s="198"/>
      <c r="AL369" s="198"/>
      <c r="AM369" s="198"/>
      <c r="AN369" s="198"/>
      <c r="AO369" s="198"/>
      <c r="AP369" s="198"/>
      <c r="AQ369" s="198"/>
      <c r="AR369" s="198"/>
      <c r="AS369" s="198"/>
      <c r="AT369" s="198"/>
      <c r="AU369" s="198"/>
      <c r="AV369" s="198"/>
      <c r="AW369" s="198"/>
      <c r="AX369" s="198"/>
      <c r="AY369" s="198"/>
      <c r="AZ369" s="198"/>
      <c r="BA369" s="198"/>
      <c r="BB369" s="198"/>
      <c r="BC369" s="198"/>
      <c r="BD369" s="198"/>
      <c r="BE369" s="198"/>
      <c r="BF369" s="198"/>
      <c r="BG369" s="198"/>
      <c r="BH369" s="198"/>
      <c r="BI369" s="198"/>
      <c r="BJ369" s="198"/>
      <c r="BK369" s="198"/>
      <c r="BL369" s="198"/>
      <c r="BM369" s="198"/>
      <c r="BN369" s="198"/>
      <c r="BO369" s="198"/>
      <c r="BP369" s="198"/>
      <c r="BQ369" s="198"/>
      <c r="BR369" s="198"/>
      <c r="BS369" s="198"/>
      <c r="BT369" s="198"/>
      <c r="BU369" s="198"/>
      <c r="BV369" s="198"/>
      <c r="BW369" s="198"/>
      <c r="BX369" s="198"/>
      <c r="BY369" s="198"/>
      <c r="BZ369" s="198"/>
      <c r="CA369" s="198"/>
      <c r="CB369" s="198"/>
      <c r="CC369" s="198"/>
      <c r="CD369" s="198"/>
      <c r="CE369" s="198"/>
      <c r="CF369" s="198"/>
      <c r="CG369" s="198"/>
      <c r="CH369" s="198"/>
      <c r="CI369" s="198"/>
      <c r="CJ369" s="198"/>
      <c r="CK369" s="198"/>
      <c r="CL369" s="198"/>
      <c r="CM369" s="198"/>
      <c r="CN369" s="198"/>
      <c r="CO369" s="198"/>
      <c r="CP369" s="198"/>
      <c r="CQ369" s="198"/>
      <c r="CR369" s="198"/>
      <c r="CS369" s="198"/>
      <c r="CT369" s="198"/>
      <c r="CU369" s="198"/>
      <c r="CV369" s="198"/>
      <c r="CW369" s="198"/>
      <c r="CX369" s="198"/>
      <c r="CY369" s="198"/>
      <c r="CZ369" s="198"/>
      <c r="DA369" s="198"/>
      <c r="DB369" s="198"/>
      <c r="DC369" s="198"/>
      <c r="DD369" s="198"/>
      <c r="DE369" s="198"/>
      <c r="DF369" s="198"/>
      <c r="DG369" s="198"/>
      <c r="DH369" s="198"/>
      <c r="DI369" s="198"/>
      <c r="DJ369" s="198"/>
      <c r="DK369" s="198"/>
      <c r="DL369" s="198"/>
      <c r="DM369" s="198"/>
      <c r="DN369" s="198"/>
      <c r="DO369" s="198"/>
      <c r="DP369" s="198"/>
      <c r="DQ369" s="198"/>
      <c r="DR369" s="198"/>
      <c r="DS369" s="198"/>
      <c r="DT369" s="198"/>
      <c r="DU369" s="198"/>
      <c r="DV369" s="198"/>
      <c r="DW369" s="198"/>
      <c r="DX369" s="198"/>
      <c r="DY369" s="198"/>
      <c r="DZ369" s="198"/>
      <c r="EA369" s="198"/>
      <c r="EB369" s="198"/>
      <c r="EC369" s="198"/>
      <c r="ED369" s="198"/>
    </row>
    <row r="370" spans="1:134" s="22" customFormat="1" ht="17.25" customHeight="1" x14ac:dyDescent="0.2">
      <c r="A370" s="92">
        <f t="shared" si="42"/>
        <v>334</v>
      </c>
      <c r="B370" s="144" t="s">
        <v>1224</v>
      </c>
      <c r="C370" s="272" t="s">
        <v>868</v>
      </c>
      <c r="D370" s="270">
        <v>2300</v>
      </c>
      <c r="E370" s="109">
        <v>0</v>
      </c>
      <c r="F370" s="110">
        <f t="shared" si="40"/>
        <v>2300</v>
      </c>
      <c r="G370" s="144" t="s">
        <v>1127</v>
      </c>
      <c r="H370" s="272" t="s">
        <v>866</v>
      </c>
      <c r="I370" s="87">
        <v>2400</v>
      </c>
      <c r="J370" s="87">
        <v>0</v>
      </c>
      <c r="K370" s="87">
        <f t="shared" si="41"/>
        <v>2400</v>
      </c>
      <c r="L370" s="198"/>
      <c r="M370" s="198"/>
      <c r="N370" s="198"/>
      <c r="O370" s="198"/>
      <c r="P370" s="198"/>
      <c r="Q370" s="198"/>
      <c r="R370" s="198"/>
      <c r="S370" s="198"/>
      <c r="T370" s="198"/>
      <c r="U370" s="198"/>
      <c r="V370" s="198"/>
      <c r="W370" s="198"/>
      <c r="X370" s="198"/>
      <c r="Y370" s="198"/>
      <c r="Z370" s="198"/>
      <c r="AA370" s="198"/>
      <c r="AB370" s="198"/>
      <c r="AC370" s="198"/>
      <c r="AD370" s="198"/>
      <c r="AE370" s="198"/>
      <c r="AF370" s="198"/>
      <c r="AG370" s="198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8"/>
      <c r="AT370" s="198"/>
      <c r="AU370" s="198"/>
      <c r="AV370" s="198"/>
      <c r="AW370" s="198"/>
      <c r="AX370" s="198"/>
      <c r="AY370" s="198"/>
      <c r="AZ370" s="198"/>
      <c r="BA370" s="198"/>
      <c r="BB370" s="198"/>
      <c r="BC370" s="198"/>
      <c r="BD370" s="198"/>
      <c r="BE370" s="198"/>
      <c r="BF370" s="198"/>
      <c r="BG370" s="198"/>
      <c r="BH370" s="198"/>
      <c r="BI370" s="198"/>
      <c r="BJ370" s="198"/>
      <c r="BK370" s="198"/>
      <c r="BL370" s="198"/>
      <c r="BM370" s="198"/>
      <c r="BN370" s="198"/>
      <c r="BO370" s="198"/>
      <c r="BP370" s="198"/>
      <c r="BQ370" s="198"/>
      <c r="BR370" s="198"/>
      <c r="BS370" s="198"/>
      <c r="BT370" s="198"/>
      <c r="BU370" s="198"/>
      <c r="BV370" s="198"/>
      <c r="BW370" s="198"/>
      <c r="BX370" s="198"/>
      <c r="BY370" s="198"/>
      <c r="BZ370" s="198"/>
      <c r="CA370" s="198"/>
      <c r="CB370" s="198"/>
      <c r="CC370" s="198"/>
      <c r="CD370" s="198"/>
      <c r="CE370" s="198"/>
      <c r="CF370" s="198"/>
      <c r="CG370" s="198"/>
      <c r="CH370" s="198"/>
      <c r="CI370" s="198"/>
      <c r="CJ370" s="198"/>
      <c r="CK370" s="198"/>
      <c r="CL370" s="198"/>
      <c r="CM370" s="198"/>
      <c r="CN370" s="198"/>
      <c r="CO370" s="198"/>
      <c r="CP370" s="198"/>
      <c r="CQ370" s="198"/>
      <c r="CR370" s="198"/>
      <c r="CS370" s="198"/>
      <c r="CT370" s="198"/>
      <c r="CU370" s="198"/>
      <c r="CV370" s="198"/>
      <c r="CW370" s="198"/>
      <c r="CX370" s="198"/>
      <c r="CY370" s="198"/>
      <c r="CZ370" s="198"/>
      <c r="DA370" s="198"/>
      <c r="DB370" s="198"/>
      <c r="DC370" s="198"/>
      <c r="DD370" s="198"/>
      <c r="DE370" s="198"/>
      <c r="DF370" s="198"/>
      <c r="DG370" s="198"/>
      <c r="DH370" s="198"/>
      <c r="DI370" s="198"/>
      <c r="DJ370" s="198"/>
      <c r="DK370" s="198"/>
      <c r="DL370" s="198"/>
      <c r="DM370" s="198"/>
      <c r="DN370" s="198"/>
      <c r="DO370" s="198"/>
      <c r="DP370" s="198"/>
      <c r="DQ370" s="198"/>
      <c r="DR370" s="198"/>
      <c r="DS370" s="198"/>
      <c r="DT370" s="198"/>
      <c r="DU370" s="198"/>
      <c r="DV370" s="198"/>
      <c r="DW370" s="198"/>
      <c r="DX370" s="198"/>
      <c r="DY370" s="198"/>
      <c r="DZ370" s="198"/>
      <c r="EA370" s="198"/>
      <c r="EB370" s="198"/>
      <c r="EC370" s="198"/>
      <c r="ED370" s="198"/>
    </row>
    <row r="371" spans="1:134" s="22" customFormat="1" ht="15" customHeight="1" x14ac:dyDescent="0.2">
      <c r="A371" s="92">
        <f t="shared" si="42"/>
        <v>335</v>
      </c>
      <c r="B371" s="144" t="s">
        <v>1225</v>
      </c>
      <c r="C371" s="272" t="s">
        <v>869</v>
      </c>
      <c r="D371" s="270">
        <v>3000</v>
      </c>
      <c r="E371" s="109">
        <v>0</v>
      </c>
      <c r="F371" s="110">
        <f t="shared" si="40"/>
        <v>3000</v>
      </c>
      <c r="G371" s="144" t="s">
        <v>1897</v>
      </c>
      <c r="H371" s="272" t="s">
        <v>1898</v>
      </c>
      <c r="I371" s="87">
        <v>3000</v>
      </c>
      <c r="J371" s="87">
        <v>0</v>
      </c>
      <c r="K371" s="87">
        <f t="shared" si="41"/>
        <v>3000</v>
      </c>
      <c r="L371" s="198"/>
      <c r="M371" s="198"/>
      <c r="N371" s="198"/>
      <c r="O371" s="198"/>
      <c r="P371" s="198"/>
      <c r="Q371" s="198"/>
      <c r="R371" s="198"/>
      <c r="S371" s="198"/>
      <c r="T371" s="198"/>
      <c r="U371" s="198"/>
      <c r="V371" s="198"/>
      <c r="W371" s="198"/>
      <c r="X371" s="198"/>
      <c r="Y371" s="198"/>
      <c r="Z371" s="198"/>
      <c r="AA371" s="198"/>
      <c r="AB371" s="198"/>
      <c r="AC371" s="198"/>
      <c r="AD371" s="198"/>
      <c r="AE371" s="198"/>
      <c r="AF371" s="198"/>
      <c r="AG371" s="198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198"/>
      <c r="AT371" s="198"/>
      <c r="AU371" s="198"/>
      <c r="AV371" s="198"/>
      <c r="AW371" s="198"/>
      <c r="AX371" s="198"/>
      <c r="AY371" s="198"/>
      <c r="AZ371" s="198"/>
      <c r="BA371" s="198"/>
      <c r="BB371" s="198"/>
      <c r="BC371" s="198"/>
      <c r="BD371" s="198"/>
      <c r="BE371" s="198"/>
      <c r="BF371" s="198"/>
      <c r="BG371" s="198"/>
      <c r="BH371" s="198"/>
      <c r="BI371" s="198"/>
      <c r="BJ371" s="198"/>
      <c r="BK371" s="198"/>
      <c r="BL371" s="198"/>
      <c r="BM371" s="198"/>
      <c r="BN371" s="198"/>
      <c r="BO371" s="198"/>
      <c r="BP371" s="198"/>
      <c r="BQ371" s="198"/>
      <c r="BR371" s="198"/>
      <c r="BS371" s="198"/>
      <c r="BT371" s="198"/>
      <c r="BU371" s="198"/>
      <c r="BV371" s="198"/>
      <c r="BW371" s="198"/>
      <c r="BX371" s="198"/>
      <c r="BY371" s="198"/>
      <c r="BZ371" s="198"/>
      <c r="CA371" s="198"/>
      <c r="CB371" s="198"/>
      <c r="CC371" s="198"/>
      <c r="CD371" s="198"/>
      <c r="CE371" s="198"/>
      <c r="CF371" s="198"/>
      <c r="CG371" s="198"/>
      <c r="CH371" s="198"/>
      <c r="CI371" s="198"/>
      <c r="CJ371" s="198"/>
      <c r="CK371" s="198"/>
      <c r="CL371" s="198"/>
      <c r="CM371" s="198"/>
      <c r="CN371" s="198"/>
      <c r="CO371" s="198"/>
      <c r="CP371" s="198"/>
      <c r="CQ371" s="198"/>
      <c r="CR371" s="198"/>
      <c r="CS371" s="198"/>
      <c r="CT371" s="198"/>
      <c r="CU371" s="198"/>
      <c r="CV371" s="198"/>
      <c r="CW371" s="198"/>
      <c r="CX371" s="198"/>
      <c r="CY371" s="198"/>
      <c r="CZ371" s="198"/>
      <c r="DA371" s="198"/>
      <c r="DB371" s="198"/>
      <c r="DC371" s="198"/>
      <c r="DD371" s="198"/>
      <c r="DE371" s="198"/>
      <c r="DF371" s="198"/>
      <c r="DG371" s="198"/>
      <c r="DH371" s="198"/>
      <c r="DI371" s="198"/>
      <c r="DJ371" s="198"/>
      <c r="DK371" s="198"/>
      <c r="DL371" s="198"/>
      <c r="DM371" s="198"/>
      <c r="DN371" s="198"/>
      <c r="DO371" s="198"/>
      <c r="DP371" s="198"/>
      <c r="DQ371" s="198"/>
      <c r="DR371" s="198"/>
      <c r="DS371" s="198"/>
      <c r="DT371" s="198"/>
      <c r="DU371" s="198"/>
      <c r="DV371" s="198"/>
      <c r="DW371" s="198"/>
      <c r="DX371" s="198"/>
      <c r="DY371" s="198"/>
      <c r="DZ371" s="198"/>
      <c r="EA371" s="198"/>
      <c r="EB371" s="198"/>
      <c r="EC371" s="198"/>
      <c r="ED371" s="198"/>
    </row>
    <row r="372" spans="1:134" s="22" customFormat="1" ht="15.75" customHeight="1" x14ac:dyDescent="0.2">
      <c r="A372" s="92">
        <f t="shared" si="42"/>
        <v>336</v>
      </c>
      <c r="B372" s="144" t="s">
        <v>1609</v>
      </c>
      <c r="C372" s="272" t="s">
        <v>870</v>
      </c>
      <c r="D372" s="270">
        <v>3000</v>
      </c>
      <c r="E372" s="109">
        <v>0</v>
      </c>
      <c r="F372" s="110">
        <f t="shared" si="40"/>
        <v>3000</v>
      </c>
      <c r="G372" s="144" t="s">
        <v>1899</v>
      </c>
      <c r="H372" s="272" t="s">
        <v>1900</v>
      </c>
      <c r="I372" s="87">
        <v>2300</v>
      </c>
      <c r="J372" s="87">
        <v>0</v>
      </c>
      <c r="K372" s="87">
        <f t="shared" si="41"/>
        <v>2300</v>
      </c>
      <c r="L372" s="198"/>
      <c r="M372" s="198"/>
      <c r="N372" s="198"/>
      <c r="O372" s="198"/>
      <c r="P372" s="198"/>
      <c r="Q372" s="198"/>
      <c r="R372" s="198"/>
      <c r="S372" s="198"/>
      <c r="T372" s="198"/>
      <c r="U372" s="198"/>
      <c r="V372" s="198"/>
      <c r="W372" s="198"/>
      <c r="X372" s="198"/>
      <c r="Y372" s="198"/>
      <c r="Z372" s="198"/>
      <c r="AA372" s="198"/>
      <c r="AB372" s="198"/>
      <c r="AC372" s="198"/>
      <c r="AD372" s="198"/>
      <c r="AE372" s="198"/>
      <c r="AF372" s="198"/>
      <c r="AG372" s="198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198"/>
      <c r="AT372" s="198"/>
      <c r="AU372" s="198"/>
      <c r="AV372" s="198"/>
      <c r="AW372" s="198"/>
      <c r="AX372" s="198"/>
      <c r="AY372" s="198"/>
      <c r="AZ372" s="198"/>
      <c r="BA372" s="198"/>
      <c r="BB372" s="198"/>
      <c r="BC372" s="198"/>
      <c r="BD372" s="198"/>
      <c r="BE372" s="198"/>
      <c r="BF372" s="198"/>
      <c r="BG372" s="198"/>
      <c r="BH372" s="198"/>
      <c r="BI372" s="198"/>
      <c r="BJ372" s="198"/>
      <c r="BK372" s="198"/>
      <c r="BL372" s="198"/>
      <c r="BM372" s="198"/>
      <c r="BN372" s="198"/>
      <c r="BO372" s="198"/>
      <c r="BP372" s="198"/>
      <c r="BQ372" s="198"/>
      <c r="BR372" s="198"/>
      <c r="BS372" s="198"/>
      <c r="BT372" s="198"/>
      <c r="BU372" s="198"/>
      <c r="BV372" s="198"/>
      <c r="BW372" s="198"/>
      <c r="BX372" s="198"/>
      <c r="BY372" s="198"/>
      <c r="BZ372" s="198"/>
      <c r="CA372" s="198"/>
      <c r="CB372" s="198"/>
      <c r="CC372" s="198"/>
      <c r="CD372" s="198"/>
      <c r="CE372" s="198"/>
      <c r="CF372" s="198"/>
      <c r="CG372" s="198"/>
      <c r="CH372" s="198"/>
      <c r="CI372" s="198"/>
      <c r="CJ372" s="198"/>
      <c r="CK372" s="198"/>
      <c r="CL372" s="198"/>
      <c r="CM372" s="198"/>
      <c r="CN372" s="198"/>
      <c r="CO372" s="198"/>
      <c r="CP372" s="198"/>
      <c r="CQ372" s="198"/>
      <c r="CR372" s="198"/>
      <c r="CS372" s="198"/>
      <c r="CT372" s="198"/>
      <c r="CU372" s="198"/>
      <c r="CV372" s="198"/>
      <c r="CW372" s="198"/>
      <c r="CX372" s="198"/>
      <c r="CY372" s="198"/>
      <c r="CZ372" s="198"/>
      <c r="DA372" s="198"/>
      <c r="DB372" s="198"/>
      <c r="DC372" s="198"/>
      <c r="DD372" s="198"/>
      <c r="DE372" s="198"/>
      <c r="DF372" s="198"/>
      <c r="DG372" s="198"/>
      <c r="DH372" s="198"/>
      <c r="DI372" s="198"/>
      <c r="DJ372" s="198"/>
      <c r="DK372" s="198"/>
      <c r="DL372" s="198"/>
      <c r="DM372" s="198"/>
      <c r="DN372" s="198"/>
      <c r="DO372" s="198"/>
      <c r="DP372" s="198"/>
      <c r="DQ372" s="198"/>
      <c r="DR372" s="198"/>
      <c r="DS372" s="198"/>
      <c r="DT372" s="198"/>
      <c r="DU372" s="198"/>
      <c r="DV372" s="198"/>
      <c r="DW372" s="198"/>
      <c r="DX372" s="198"/>
      <c r="DY372" s="198"/>
      <c r="DZ372" s="198"/>
      <c r="EA372" s="198"/>
      <c r="EB372" s="198"/>
      <c r="EC372" s="198"/>
      <c r="ED372" s="198"/>
    </row>
    <row r="373" spans="1:134" s="22" customFormat="1" ht="14.25" customHeight="1" x14ac:dyDescent="0.2">
      <c r="A373" s="92">
        <f t="shared" si="42"/>
        <v>337</v>
      </c>
      <c r="B373" s="144" t="s">
        <v>1228</v>
      </c>
      <c r="C373" s="272" t="s">
        <v>871</v>
      </c>
      <c r="D373" s="270">
        <v>2500</v>
      </c>
      <c r="E373" s="109">
        <v>0</v>
      </c>
      <c r="F373" s="110">
        <f t="shared" si="40"/>
        <v>2500</v>
      </c>
      <c r="G373" s="144" t="s">
        <v>1901</v>
      </c>
      <c r="H373" s="272" t="s">
        <v>1902</v>
      </c>
      <c r="I373" s="87">
        <v>3000</v>
      </c>
      <c r="J373" s="87">
        <v>0</v>
      </c>
      <c r="K373" s="87">
        <f t="shared" si="41"/>
        <v>3000</v>
      </c>
      <c r="L373" s="198"/>
      <c r="M373" s="198"/>
      <c r="N373" s="198"/>
      <c r="O373" s="198"/>
      <c r="P373" s="198"/>
      <c r="Q373" s="198"/>
      <c r="R373" s="198"/>
      <c r="S373" s="198"/>
      <c r="T373" s="198"/>
      <c r="U373" s="198"/>
      <c r="V373" s="198"/>
      <c r="W373" s="198"/>
      <c r="X373" s="198"/>
      <c r="Y373" s="198"/>
      <c r="Z373" s="198"/>
      <c r="AA373" s="198"/>
      <c r="AB373" s="198"/>
      <c r="AC373" s="198"/>
      <c r="AD373" s="198"/>
      <c r="AE373" s="198"/>
      <c r="AF373" s="198"/>
      <c r="AG373" s="198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198"/>
      <c r="AT373" s="198"/>
      <c r="AU373" s="198"/>
      <c r="AV373" s="198"/>
      <c r="AW373" s="198"/>
      <c r="AX373" s="198"/>
      <c r="AY373" s="198"/>
      <c r="AZ373" s="198"/>
      <c r="BA373" s="198"/>
      <c r="BB373" s="198"/>
      <c r="BC373" s="198"/>
      <c r="BD373" s="198"/>
      <c r="BE373" s="198"/>
      <c r="BF373" s="198"/>
      <c r="BG373" s="198"/>
      <c r="BH373" s="198"/>
      <c r="BI373" s="198"/>
      <c r="BJ373" s="198"/>
      <c r="BK373" s="198"/>
      <c r="BL373" s="198"/>
      <c r="BM373" s="198"/>
      <c r="BN373" s="198"/>
      <c r="BO373" s="198"/>
      <c r="BP373" s="198"/>
      <c r="BQ373" s="198"/>
      <c r="BR373" s="198"/>
      <c r="BS373" s="198"/>
      <c r="BT373" s="198"/>
      <c r="BU373" s="198"/>
      <c r="BV373" s="198"/>
      <c r="BW373" s="198"/>
      <c r="BX373" s="198"/>
      <c r="BY373" s="198"/>
      <c r="BZ373" s="198"/>
      <c r="CA373" s="198"/>
      <c r="CB373" s="198"/>
      <c r="CC373" s="198"/>
      <c r="CD373" s="198"/>
      <c r="CE373" s="198"/>
      <c r="CF373" s="198"/>
      <c r="CG373" s="198"/>
      <c r="CH373" s="198"/>
      <c r="CI373" s="198"/>
      <c r="CJ373" s="198"/>
      <c r="CK373" s="198"/>
      <c r="CL373" s="198"/>
      <c r="CM373" s="198"/>
      <c r="CN373" s="198"/>
      <c r="CO373" s="198"/>
      <c r="CP373" s="198"/>
      <c r="CQ373" s="198"/>
      <c r="CR373" s="198"/>
      <c r="CS373" s="198"/>
      <c r="CT373" s="198"/>
      <c r="CU373" s="198"/>
      <c r="CV373" s="198"/>
      <c r="CW373" s="198"/>
      <c r="CX373" s="198"/>
      <c r="CY373" s="198"/>
      <c r="CZ373" s="198"/>
      <c r="DA373" s="198"/>
      <c r="DB373" s="198"/>
      <c r="DC373" s="198"/>
      <c r="DD373" s="198"/>
      <c r="DE373" s="198"/>
      <c r="DF373" s="198"/>
      <c r="DG373" s="198"/>
      <c r="DH373" s="198"/>
      <c r="DI373" s="198"/>
      <c r="DJ373" s="198"/>
      <c r="DK373" s="198"/>
      <c r="DL373" s="198"/>
      <c r="DM373" s="198"/>
      <c r="DN373" s="198"/>
      <c r="DO373" s="198"/>
      <c r="DP373" s="198"/>
      <c r="DQ373" s="198"/>
      <c r="DR373" s="198"/>
      <c r="DS373" s="198"/>
      <c r="DT373" s="198"/>
      <c r="DU373" s="198"/>
      <c r="DV373" s="198"/>
      <c r="DW373" s="198"/>
      <c r="DX373" s="198"/>
      <c r="DY373" s="198"/>
      <c r="DZ373" s="198"/>
      <c r="EA373" s="198"/>
      <c r="EB373" s="198"/>
      <c r="EC373" s="198"/>
      <c r="ED373" s="198"/>
    </row>
    <row r="374" spans="1:134" s="22" customFormat="1" ht="16.5" customHeight="1" x14ac:dyDescent="0.2">
      <c r="A374" s="92">
        <f t="shared" si="42"/>
        <v>338</v>
      </c>
      <c r="B374" s="144" t="s">
        <v>1227</v>
      </c>
      <c r="C374" s="272" t="s">
        <v>872</v>
      </c>
      <c r="D374" s="270">
        <v>2500</v>
      </c>
      <c r="E374" s="109">
        <v>0</v>
      </c>
      <c r="F374" s="110">
        <f t="shared" si="40"/>
        <v>2500</v>
      </c>
      <c r="G374" s="144" t="s">
        <v>1903</v>
      </c>
      <c r="H374" s="272" t="s">
        <v>557</v>
      </c>
      <c r="I374" s="87">
        <v>3000</v>
      </c>
      <c r="J374" s="87">
        <v>0</v>
      </c>
      <c r="K374" s="87">
        <f t="shared" si="41"/>
        <v>3000</v>
      </c>
      <c r="L374" s="198"/>
      <c r="M374" s="198"/>
      <c r="N374" s="198"/>
      <c r="O374" s="198"/>
      <c r="P374" s="198"/>
      <c r="Q374" s="198"/>
      <c r="R374" s="198"/>
      <c r="S374" s="198"/>
      <c r="T374" s="198"/>
      <c r="U374" s="198"/>
      <c r="V374" s="198"/>
      <c r="W374" s="198"/>
      <c r="X374" s="198"/>
      <c r="Y374" s="198"/>
      <c r="Z374" s="198"/>
      <c r="AA374" s="198"/>
      <c r="AB374" s="198"/>
      <c r="AC374" s="198"/>
      <c r="AD374" s="198"/>
      <c r="AE374" s="198"/>
      <c r="AF374" s="198"/>
      <c r="AG374" s="198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8"/>
      <c r="AT374" s="198"/>
      <c r="AU374" s="198"/>
      <c r="AV374" s="198"/>
      <c r="AW374" s="198"/>
      <c r="AX374" s="198"/>
      <c r="AY374" s="198"/>
      <c r="AZ374" s="198"/>
      <c r="BA374" s="198"/>
      <c r="BB374" s="198"/>
      <c r="BC374" s="198"/>
      <c r="BD374" s="198"/>
      <c r="BE374" s="198"/>
      <c r="BF374" s="198"/>
      <c r="BG374" s="198"/>
      <c r="BH374" s="198"/>
      <c r="BI374" s="198"/>
      <c r="BJ374" s="198"/>
      <c r="BK374" s="198"/>
      <c r="BL374" s="198"/>
      <c r="BM374" s="198"/>
      <c r="BN374" s="198"/>
      <c r="BO374" s="198"/>
      <c r="BP374" s="198"/>
      <c r="BQ374" s="198"/>
      <c r="BR374" s="198"/>
      <c r="BS374" s="198"/>
      <c r="BT374" s="198"/>
      <c r="BU374" s="198"/>
      <c r="BV374" s="198"/>
      <c r="BW374" s="198"/>
      <c r="BX374" s="198"/>
      <c r="BY374" s="198"/>
      <c r="BZ374" s="198"/>
      <c r="CA374" s="198"/>
      <c r="CB374" s="198"/>
      <c r="CC374" s="198"/>
      <c r="CD374" s="198"/>
      <c r="CE374" s="198"/>
      <c r="CF374" s="198"/>
      <c r="CG374" s="198"/>
      <c r="CH374" s="198"/>
      <c r="CI374" s="198"/>
      <c r="CJ374" s="198"/>
      <c r="CK374" s="198"/>
      <c r="CL374" s="198"/>
      <c r="CM374" s="198"/>
      <c r="CN374" s="198"/>
      <c r="CO374" s="198"/>
      <c r="CP374" s="198"/>
      <c r="CQ374" s="198"/>
      <c r="CR374" s="198"/>
      <c r="CS374" s="198"/>
      <c r="CT374" s="198"/>
      <c r="CU374" s="198"/>
      <c r="CV374" s="198"/>
      <c r="CW374" s="198"/>
      <c r="CX374" s="198"/>
      <c r="CY374" s="198"/>
      <c r="CZ374" s="198"/>
      <c r="DA374" s="198"/>
      <c r="DB374" s="198"/>
      <c r="DC374" s="198"/>
      <c r="DD374" s="198"/>
      <c r="DE374" s="198"/>
      <c r="DF374" s="198"/>
      <c r="DG374" s="198"/>
      <c r="DH374" s="198"/>
      <c r="DI374" s="198"/>
      <c r="DJ374" s="198"/>
      <c r="DK374" s="198"/>
      <c r="DL374" s="198"/>
      <c r="DM374" s="198"/>
      <c r="DN374" s="198"/>
      <c r="DO374" s="198"/>
      <c r="DP374" s="198"/>
      <c r="DQ374" s="198"/>
      <c r="DR374" s="198"/>
      <c r="DS374" s="198"/>
      <c r="DT374" s="198"/>
      <c r="DU374" s="198"/>
      <c r="DV374" s="198"/>
      <c r="DW374" s="198"/>
      <c r="DX374" s="198"/>
      <c r="DY374" s="198"/>
      <c r="DZ374" s="198"/>
      <c r="EA374" s="198"/>
      <c r="EB374" s="198"/>
      <c r="EC374" s="198"/>
      <c r="ED374" s="198"/>
    </row>
    <row r="375" spans="1:134" s="22" customFormat="1" ht="18" customHeight="1" x14ac:dyDescent="0.2">
      <c r="A375" s="92">
        <f t="shared" si="42"/>
        <v>339</v>
      </c>
      <c r="B375" s="164" t="s">
        <v>1531</v>
      </c>
      <c r="C375" s="276" t="s">
        <v>873</v>
      </c>
      <c r="D375" s="277">
        <v>2500</v>
      </c>
      <c r="E375" s="109">
        <v>0</v>
      </c>
      <c r="F375" s="110">
        <f t="shared" si="40"/>
        <v>2500</v>
      </c>
      <c r="G375" s="144" t="s">
        <v>1904</v>
      </c>
      <c r="H375" s="272" t="s">
        <v>871</v>
      </c>
      <c r="I375" s="87">
        <v>2500</v>
      </c>
      <c r="J375" s="87">
        <v>0</v>
      </c>
      <c r="K375" s="87">
        <f t="shared" si="41"/>
        <v>2500</v>
      </c>
      <c r="L375" s="198"/>
      <c r="M375" s="198"/>
      <c r="N375" s="198"/>
      <c r="O375" s="198"/>
      <c r="P375" s="198"/>
      <c r="Q375" s="198"/>
      <c r="R375" s="198"/>
      <c r="S375" s="198"/>
      <c r="T375" s="198"/>
      <c r="U375" s="198"/>
      <c r="V375" s="198"/>
      <c r="W375" s="198"/>
      <c r="X375" s="198"/>
      <c r="Y375" s="198"/>
      <c r="Z375" s="198"/>
      <c r="AA375" s="198"/>
      <c r="AB375" s="198"/>
      <c r="AC375" s="198"/>
      <c r="AD375" s="198"/>
      <c r="AE375" s="198"/>
      <c r="AF375" s="198"/>
      <c r="AG375" s="198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/>
      <c r="AS375" s="198"/>
      <c r="AT375" s="198"/>
      <c r="AU375" s="198"/>
      <c r="AV375" s="198"/>
      <c r="AW375" s="198"/>
      <c r="AX375" s="198"/>
      <c r="AY375" s="198"/>
      <c r="AZ375" s="198"/>
      <c r="BA375" s="198"/>
      <c r="BB375" s="198"/>
      <c r="BC375" s="198"/>
      <c r="BD375" s="198"/>
      <c r="BE375" s="198"/>
      <c r="BF375" s="198"/>
      <c r="BG375" s="198"/>
      <c r="BH375" s="198"/>
      <c r="BI375" s="198"/>
      <c r="BJ375" s="198"/>
      <c r="BK375" s="198"/>
      <c r="BL375" s="198"/>
      <c r="BM375" s="198"/>
      <c r="BN375" s="198"/>
      <c r="BO375" s="198"/>
      <c r="BP375" s="198"/>
      <c r="BQ375" s="198"/>
      <c r="BR375" s="198"/>
      <c r="BS375" s="198"/>
      <c r="BT375" s="198"/>
      <c r="BU375" s="198"/>
      <c r="BV375" s="198"/>
      <c r="BW375" s="198"/>
      <c r="BX375" s="198"/>
      <c r="BY375" s="198"/>
      <c r="BZ375" s="198"/>
      <c r="CA375" s="198"/>
      <c r="CB375" s="198"/>
      <c r="CC375" s="198"/>
      <c r="CD375" s="198"/>
      <c r="CE375" s="198"/>
      <c r="CF375" s="198"/>
      <c r="CG375" s="198"/>
      <c r="CH375" s="198"/>
      <c r="CI375" s="198"/>
      <c r="CJ375" s="198"/>
      <c r="CK375" s="198"/>
      <c r="CL375" s="198"/>
      <c r="CM375" s="198"/>
      <c r="CN375" s="198"/>
      <c r="CO375" s="198"/>
      <c r="CP375" s="198"/>
      <c r="CQ375" s="198"/>
      <c r="CR375" s="198"/>
      <c r="CS375" s="198"/>
      <c r="CT375" s="198"/>
      <c r="CU375" s="198"/>
      <c r="CV375" s="198"/>
      <c r="CW375" s="198"/>
      <c r="CX375" s="198"/>
      <c r="CY375" s="198"/>
      <c r="CZ375" s="198"/>
      <c r="DA375" s="198"/>
      <c r="DB375" s="198"/>
      <c r="DC375" s="198"/>
      <c r="DD375" s="198"/>
      <c r="DE375" s="198"/>
      <c r="DF375" s="198"/>
      <c r="DG375" s="198"/>
      <c r="DH375" s="198"/>
      <c r="DI375" s="198"/>
      <c r="DJ375" s="198"/>
      <c r="DK375" s="198"/>
      <c r="DL375" s="198"/>
      <c r="DM375" s="198"/>
      <c r="DN375" s="198"/>
      <c r="DO375" s="198"/>
      <c r="DP375" s="198"/>
      <c r="DQ375" s="198"/>
      <c r="DR375" s="198"/>
      <c r="DS375" s="198"/>
      <c r="DT375" s="198"/>
      <c r="DU375" s="198"/>
      <c r="DV375" s="198"/>
      <c r="DW375" s="198"/>
      <c r="DX375" s="198"/>
      <c r="DY375" s="198"/>
      <c r="DZ375" s="198"/>
      <c r="EA375" s="198"/>
      <c r="EB375" s="198"/>
      <c r="EC375" s="198"/>
      <c r="ED375" s="198"/>
    </row>
    <row r="376" spans="1:134" s="22" customFormat="1" ht="18" customHeight="1" x14ac:dyDescent="0.2">
      <c r="A376" s="92">
        <f t="shared" si="42"/>
        <v>340</v>
      </c>
      <c r="B376" s="111" t="s">
        <v>1849</v>
      </c>
      <c r="C376" s="107" t="s">
        <v>1850</v>
      </c>
      <c r="D376" s="278">
        <v>3400</v>
      </c>
      <c r="E376" s="109">
        <v>0</v>
      </c>
      <c r="F376" s="110">
        <f t="shared" si="40"/>
        <v>3400</v>
      </c>
      <c r="G376" s="144" t="s">
        <v>1905</v>
      </c>
      <c r="H376" s="272" t="s">
        <v>1906</v>
      </c>
      <c r="I376" s="87">
        <v>2500</v>
      </c>
      <c r="J376" s="87">
        <v>0</v>
      </c>
      <c r="K376" s="87">
        <f t="shared" si="41"/>
        <v>2500</v>
      </c>
      <c r="L376" s="198"/>
      <c r="M376" s="198"/>
      <c r="N376" s="198"/>
      <c r="O376" s="198"/>
      <c r="P376" s="198"/>
      <c r="Q376" s="198"/>
      <c r="R376" s="198"/>
      <c r="S376" s="198"/>
      <c r="T376" s="198"/>
      <c r="U376" s="198"/>
      <c r="V376" s="198"/>
      <c r="W376" s="198"/>
      <c r="X376" s="198"/>
      <c r="Y376" s="198"/>
      <c r="Z376" s="198"/>
      <c r="AA376" s="198"/>
      <c r="AB376" s="198"/>
      <c r="AC376" s="198"/>
      <c r="AD376" s="198"/>
      <c r="AE376" s="198"/>
      <c r="AF376" s="198"/>
      <c r="AG376" s="198"/>
      <c r="AH376" s="198"/>
      <c r="AI376" s="198"/>
      <c r="AJ376" s="198"/>
      <c r="AK376" s="198"/>
      <c r="AL376" s="198"/>
      <c r="AM376" s="198"/>
      <c r="AN376" s="198"/>
      <c r="AO376" s="198"/>
      <c r="AP376" s="198"/>
      <c r="AQ376" s="198"/>
      <c r="AR376" s="198"/>
      <c r="AS376" s="198"/>
      <c r="AT376" s="198"/>
      <c r="AU376" s="198"/>
      <c r="AV376" s="198"/>
      <c r="AW376" s="198"/>
      <c r="AX376" s="198"/>
      <c r="AY376" s="198"/>
      <c r="AZ376" s="198"/>
      <c r="BA376" s="198"/>
      <c r="BB376" s="198"/>
      <c r="BC376" s="198"/>
      <c r="BD376" s="198"/>
      <c r="BE376" s="198"/>
      <c r="BF376" s="198"/>
      <c r="BG376" s="198"/>
      <c r="BH376" s="198"/>
      <c r="BI376" s="198"/>
      <c r="BJ376" s="198"/>
      <c r="BK376" s="198"/>
      <c r="BL376" s="198"/>
      <c r="BM376" s="198"/>
      <c r="BN376" s="198"/>
      <c r="BO376" s="198"/>
      <c r="BP376" s="198"/>
      <c r="BQ376" s="198"/>
      <c r="BR376" s="198"/>
      <c r="BS376" s="198"/>
      <c r="BT376" s="198"/>
      <c r="BU376" s="198"/>
      <c r="BV376" s="198"/>
      <c r="BW376" s="198"/>
      <c r="BX376" s="198"/>
      <c r="BY376" s="198"/>
      <c r="BZ376" s="198"/>
      <c r="CA376" s="198"/>
      <c r="CB376" s="198"/>
      <c r="CC376" s="198"/>
      <c r="CD376" s="198"/>
      <c r="CE376" s="198"/>
      <c r="CF376" s="198"/>
      <c r="CG376" s="198"/>
      <c r="CH376" s="198"/>
      <c r="CI376" s="198"/>
      <c r="CJ376" s="198"/>
      <c r="CK376" s="198"/>
      <c r="CL376" s="198"/>
      <c r="CM376" s="198"/>
      <c r="CN376" s="198"/>
      <c r="CO376" s="198"/>
      <c r="CP376" s="198"/>
      <c r="CQ376" s="198"/>
      <c r="CR376" s="198"/>
      <c r="CS376" s="198"/>
      <c r="CT376" s="198"/>
      <c r="CU376" s="198"/>
      <c r="CV376" s="198"/>
      <c r="CW376" s="198"/>
      <c r="CX376" s="198"/>
      <c r="CY376" s="198"/>
      <c r="CZ376" s="198"/>
      <c r="DA376" s="198"/>
      <c r="DB376" s="198"/>
      <c r="DC376" s="198"/>
      <c r="DD376" s="198"/>
      <c r="DE376" s="198"/>
      <c r="DF376" s="198"/>
      <c r="DG376" s="198"/>
      <c r="DH376" s="198"/>
      <c r="DI376" s="198"/>
      <c r="DJ376" s="198"/>
      <c r="DK376" s="198"/>
      <c r="DL376" s="198"/>
      <c r="DM376" s="198"/>
      <c r="DN376" s="198"/>
      <c r="DO376" s="198"/>
      <c r="DP376" s="198"/>
      <c r="DQ376" s="198"/>
      <c r="DR376" s="198"/>
      <c r="DS376" s="198"/>
      <c r="DT376" s="198"/>
      <c r="DU376" s="198"/>
      <c r="DV376" s="198"/>
      <c r="DW376" s="198"/>
      <c r="DX376" s="198"/>
      <c r="DY376" s="198"/>
      <c r="DZ376" s="198"/>
      <c r="EA376" s="198"/>
      <c r="EB376" s="198"/>
      <c r="EC376" s="198"/>
      <c r="ED376" s="198"/>
    </row>
    <row r="377" spans="1:134" s="113" customFormat="1" x14ac:dyDescent="0.2">
      <c r="A377" s="92">
        <f t="shared" si="42"/>
        <v>341</v>
      </c>
      <c r="B377" s="111" t="s">
        <v>1851</v>
      </c>
      <c r="C377" s="107" t="s">
        <v>636</v>
      </c>
      <c r="D377" s="278">
        <v>3300</v>
      </c>
      <c r="E377" s="109">
        <v>0</v>
      </c>
      <c r="F377" s="110">
        <f t="shared" si="40"/>
        <v>3300</v>
      </c>
      <c r="G377" s="144" t="s">
        <v>1907</v>
      </c>
      <c r="H377" s="279" t="s">
        <v>873</v>
      </c>
      <c r="I377" s="87">
        <v>2500</v>
      </c>
      <c r="J377" s="87">
        <v>0</v>
      </c>
      <c r="K377" s="87">
        <f t="shared" si="41"/>
        <v>2500</v>
      </c>
      <c r="L377" s="199"/>
      <c r="M377" s="199"/>
      <c r="N377" s="199"/>
      <c r="O377" s="199"/>
      <c r="P377" s="199"/>
      <c r="Q377" s="199"/>
      <c r="R377" s="199"/>
      <c r="S377" s="199"/>
      <c r="T377" s="199"/>
      <c r="U377" s="199"/>
      <c r="V377" s="199"/>
      <c r="W377" s="199"/>
      <c r="X377" s="199"/>
      <c r="Y377" s="199"/>
      <c r="Z377" s="199"/>
      <c r="AA377" s="199"/>
      <c r="AB377" s="199"/>
      <c r="AC377" s="199"/>
      <c r="AD377" s="199"/>
      <c r="AE377" s="199"/>
      <c r="AF377" s="199"/>
      <c r="AG377" s="199"/>
      <c r="AH377" s="199"/>
      <c r="AI377" s="199"/>
      <c r="AJ377" s="199"/>
      <c r="AK377" s="199"/>
      <c r="AL377" s="199"/>
      <c r="AM377" s="199"/>
      <c r="AN377" s="199"/>
      <c r="AO377" s="199"/>
      <c r="AP377" s="199"/>
      <c r="AQ377" s="199"/>
      <c r="AR377" s="199"/>
      <c r="AS377" s="199"/>
      <c r="AT377" s="199"/>
      <c r="AU377" s="199"/>
      <c r="AV377" s="199"/>
      <c r="AW377" s="199"/>
      <c r="AX377" s="199"/>
      <c r="AY377" s="199"/>
      <c r="AZ377" s="199"/>
      <c r="BA377" s="199"/>
      <c r="BB377" s="199"/>
      <c r="BC377" s="199"/>
      <c r="BD377" s="199"/>
      <c r="BE377" s="199"/>
      <c r="BF377" s="199"/>
      <c r="BG377" s="199"/>
      <c r="BH377" s="199"/>
      <c r="BI377" s="199"/>
      <c r="BJ377" s="199"/>
      <c r="BK377" s="199"/>
      <c r="BL377" s="199"/>
      <c r="BM377" s="199"/>
      <c r="BN377" s="199"/>
      <c r="BO377" s="199"/>
      <c r="BP377" s="199"/>
      <c r="BQ377" s="199"/>
      <c r="BR377" s="199"/>
      <c r="BS377" s="199"/>
      <c r="BT377" s="199"/>
      <c r="BU377" s="199"/>
      <c r="BV377" s="199"/>
      <c r="BW377" s="199"/>
      <c r="BX377" s="199"/>
      <c r="BY377" s="199"/>
      <c r="BZ377" s="199"/>
      <c r="CA377" s="199"/>
      <c r="CB377" s="199"/>
      <c r="CC377" s="199"/>
      <c r="CD377" s="199"/>
      <c r="CE377" s="199"/>
      <c r="CF377" s="199"/>
      <c r="CG377" s="199"/>
      <c r="CH377" s="199"/>
      <c r="CI377" s="199"/>
      <c r="CJ377" s="199"/>
      <c r="CK377" s="199"/>
      <c r="CL377" s="199"/>
      <c r="CM377" s="199"/>
      <c r="CN377" s="199"/>
      <c r="CO377" s="199"/>
      <c r="CP377" s="199"/>
      <c r="CQ377" s="199"/>
      <c r="CR377" s="199"/>
      <c r="CS377" s="199"/>
      <c r="CT377" s="199"/>
      <c r="CU377" s="199"/>
      <c r="CV377" s="199"/>
      <c r="CW377" s="199"/>
      <c r="CX377" s="199"/>
      <c r="CY377" s="199"/>
      <c r="CZ377" s="199"/>
      <c r="DA377" s="199"/>
      <c r="DB377" s="199"/>
      <c r="DC377" s="199"/>
      <c r="DD377" s="199"/>
      <c r="DE377" s="199"/>
      <c r="DF377" s="199"/>
      <c r="DG377" s="199"/>
      <c r="DH377" s="199"/>
      <c r="DI377" s="199"/>
      <c r="DJ377" s="199"/>
      <c r="DK377" s="199"/>
      <c r="DL377" s="199"/>
      <c r="DM377" s="199"/>
      <c r="DN377" s="199"/>
      <c r="DO377" s="199"/>
      <c r="DP377" s="199"/>
      <c r="DQ377" s="199"/>
      <c r="DR377" s="199"/>
      <c r="DS377" s="199"/>
      <c r="DT377" s="199"/>
      <c r="DU377" s="199"/>
      <c r="DV377" s="199"/>
      <c r="DW377" s="199"/>
      <c r="DX377" s="199"/>
      <c r="DY377" s="199"/>
      <c r="DZ377" s="199"/>
      <c r="EA377" s="199"/>
      <c r="EB377" s="199"/>
      <c r="EC377" s="199"/>
      <c r="ED377" s="199"/>
    </row>
    <row r="378" spans="1:134" s="22" customFormat="1" x14ac:dyDescent="0.2">
      <c r="A378" s="92">
        <f t="shared" si="42"/>
        <v>342</v>
      </c>
      <c r="B378" s="111" t="s">
        <v>637</v>
      </c>
      <c r="C378" s="107" t="s">
        <v>638</v>
      </c>
      <c r="D378" s="278">
        <v>3300</v>
      </c>
      <c r="E378" s="109">
        <v>0</v>
      </c>
      <c r="F378" s="110">
        <f t="shared" si="40"/>
        <v>3300</v>
      </c>
      <c r="G378" s="144" t="s">
        <v>1936</v>
      </c>
      <c r="H378" s="280" t="s">
        <v>1850</v>
      </c>
      <c r="I378" s="87">
        <v>3400</v>
      </c>
      <c r="J378" s="87">
        <v>0</v>
      </c>
      <c r="K378" s="87">
        <f t="shared" si="41"/>
        <v>3400</v>
      </c>
      <c r="L378" s="198"/>
      <c r="M378" s="198"/>
      <c r="N378" s="198"/>
      <c r="O378" s="198"/>
      <c r="P378" s="198"/>
      <c r="Q378" s="198"/>
      <c r="R378" s="198"/>
      <c r="S378" s="198"/>
      <c r="T378" s="198"/>
      <c r="U378" s="198"/>
      <c r="V378" s="198"/>
      <c r="W378" s="198"/>
      <c r="X378" s="198"/>
      <c r="Y378" s="198"/>
      <c r="Z378" s="198"/>
      <c r="AA378" s="198"/>
      <c r="AB378" s="198"/>
      <c r="AC378" s="198"/>
      <c r="AD378" s="198"/>
      <c r="AE378" s="198"/>
      <c r="AF378" s="198"/>
      <c r="AG378" s="198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198"/>
      <c r="AT378" s="198"/>
      <c r="AU378" s="198"/>
      <c r="AV378" s="198"/>
      <c r="AW378" s="198"/>
      <c r="AX378" s="198"/>
      <c r="AY378" s="198"/>
      <c r="AZ378" s="198"/>
      <c r="BA378" s="198"/>
      <c r="BB378" s="198"/>
      <c r="BC378" s="198"/>
      <c r="BD378" s="198"/>
      <c r="BE378" s="198"/>
      <c r="BF378" s="198"/>
      <c r="BG378" s="198"/>
      <c r="BH378" s="198"/>
      <c r="BI378" s="198"/>
      <c r="BJ378" s="198"/>
      <c r="BK378" s="198"/>
      <c r="BL378" s="198"/>
      <c r="BM378" s="198"/>
      <c r="BN378" s="198"/>
      <c r="BO378" s="198"/>
      <c r="BP378" s="198"/>
      <c r="BQ378" s="198"/>
      <c r="BR378" s="198"/>
      <c r="BS378" s="198"/>
      <c r="BT378" s="198"/>
      <c r="BU378" s="198"/>
      <c r="BV378" s="198"/>
      <c r="BW378" s="198"/>
      <c r="BX378" s="198"/>
      <c r="BY378" s="198"/>
      <c r="BZ378" s="198"/>
      <c r="CA378" s="198"/>
      <c r="CB378" s="198"/>
      <c r="CC378" s="198"/>
      <c r="CD378" s="198"/>
      <c r="CE378" s="198"/>
      <c r="CF378" s="198"/>
      <c r="CG378" s="198"/>
      <c r="CH378" s="198"/>
      <c r="CI378" s="198"/>
      <c r="CJ378" s="198"/>
      <c r="CK378" s="198"/>
      <c r="CL378" s="198"/>
      <c r="CM378" s="198"/>
      <c r="CN378" s="198"/>
      <c r="CO378" s="198"/>
      <c r="CP378" s="198"/>
      <c r="CQ378" s="198"/>
      <c r="CR378" s="198"/>
      <c r="CS378" s="198"/>
      <c r="CT378" s="198"/>
      <c r="CU378" s="198"/>
      <c r="CV378" s="198"/>
      <c r="CW378" s="198"/>
      <c r="CX378" s="198"/>
      <c r="CY378" s="198"/>
      <c r="CZ378" s="198"/>
      <c r="DA378" s="198"/>
      <c r="DB378" s="198"/>
      <c r="DC378" s="198"/>
      <c r="DD378" s="198"/>
      <c r="DE378" s="198"/>
      <c r="DF378" s="198"/>
      <c r="DG378" s="198"/>
      <c r="DH378" s="198"/>
      <c r="DI378" s="198"/>
      <c r="DJ378" s="198"/>
      <c r="DK378" s="198"/>
      <c r="DL378" s="198"/>
      <c r="DM378" s="198"/>
      <c r="DN378" s="198"/>
      <c r="DO378" s="198"/>
      <c r="DP378" s="198"/>
      <c r="DQ378" s="198"/>
      <c r="DR378" s="198"/>
      <c r="DS378" s="198"/>
      <c r="DT378" s="198"/>
      <c r="DU378" s="198"/>
      <c r="DV378" s="198"/>
      <c r="DW378" s="198"/>
      <c r="DX378" s="198"/>
      <c r="DY378" s="198"/>
      <c r="DZ378" s="198"/>
      <c r="EA378" s="198"/>
      <c r="EB378" s="198"/>
      <c r="EC378" s="198"/>
      <c r="ED378" s="198"/>
    </row>
    <row r="379" spans="1:134" s="22" customFormat="1" x14ac:dyDescent="0.2">
      <c r="A379" s="92">
        <f t="shared" si="42"/>
        <v>343</v>
      </c>
      <c r="B379" s="165"/>
      <c r="C379" s="148" t="s">
        <v>1087</v>
      </c>
      <c r="D379" s="149"/>
      <c r="E379" s="109"/>
      <c r="F379" s="110"/>
      <c r="G379" s="144" t="s">
        <v>1934</v>
      </c>
      <c r="H379" s="138" t="s">
        <v>636</v>
      </c>
      <c r="I379" s="87">
        <v>3300</v>
      </c>
      <c r="J379" s="87">
        <v>0</v>
      </c>
      <c r="K379" s="87">
        <f t="shared" si="41"/>
        <v>3300</v>
      </c>
      <c r="L379" s="198"/>
      <c r="M379" s="198"/>
      <c r="N379" s="198"/>
      <c r="O379" s="198"/>
      <c r="P379" s="198"/>
      <c r="Q379" s="198"/>
      <c r="R379" s="198"/>
      <c r="S379" s="198"/>
      <c r="T379" s="198"/>
      <c r="U379" s="198"/>
      <c r="V379" s="198"/>
      <c r="W379" s="198"/>
      <c r="X379" s="198"/>
      <c r="Y379" s="198"/>
      <c r="Z379" s="198"/>
      <c r="AA379" s="198"/>
      <c r="AB379" s="198"/>
      <c r="AC379" s="198"/>
      <c r="AD379" s="198"/>
      <c r="AE379" s="198"/>
      <c r="AF379" s="198"/>
      <c r="AG379" s="198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198"/>
      <c r="AT379" s="198"/>
      <c r="AU379" s="198"/>
      <c r="AV379" s="198"/>
      <c r="AW379" s="198"/>
      <c r="AX379" s="198"/>
      <c r="AY379" s="198"/>
      <c r="AZ379" s="198"/>
      <c r="BA379" s="198"/>
      <c r="BB379" s="198"/>
      <c r="BC379" s="198"/>
      <c r="BD379" s="198"/>
      <c r="BE379" s="198"/>
      <c r="BF379" s="198"/>
      <c r="BG379" s="198"/>
      <c r="BH379" s="198"/>
      <c r="BI379" s="198"/>
      <c r="BJ379" s="198"/>
      <c r="BK379" s="198"/>
      <c r="BL379" s="198"/>
      <c r="BM379" s="198"/>
      <c r="BN379" s="198"/>
      <c r="BO379" s="198"/>
      <c r="BP379" s="198"/>
      <c r="BQ379" s="198"/>
      <c r="BR379" s="198"/>
      <c r="BS379" s="198"/>
      <c r="BT379" s="198"/>
      <c r="BU379" s="198"/>
      <c r="BV379" s="198"/>
      <c r="BW379" s="198"/>
      <c r="BX379" s="198"/>
      <c r="BY379" s="198"/>
      <c r="BZ379" s="198"/>
      <c r="CA379" s="198"/>
      <c r="CB379" s="198"/>
      <c r="CC379" s="198"/>
      <c r="CD379" s="198"/>
      <c r="CE379" s="198"/>
      <c r="CF379" s="198"/>
      <c r="CG379" s="198"/>
      <c r="CH379" s="198"/>
      <c r="CI379" s="198"/>
      <c r="CJ379" s="198"/>
      <c r="CK379" s="198"/>
      <c r="CL379" s="198"/>
      <c r="CM379" s="198"/>
      <c r="CN379" s="198"/>
      <c r="CO379" s="198"/>
      <c r="CP379" s="198"/>
      <c r="CQ379" s="198"/>
      <c r="CR379" s="198"/>
      <c r="CS379" s="198"/>
      <c r="CT379" s="198"/>
      <c r="CU379" s="198"/>
      <c r="CV379" s="198"/>
      <c r="CW379" s="198"/>
      <c r="CX379" s="198"/>
      <c r="CY379" s="198"/>
      <c r="CZ379" s="198"/>
      <c r="DA379" s="198"/>
      <c r="DB379" s="198"/>
      <c r="DC379" s="198"/>
      <c r="DD379" s="198"/>
      <c r="DE379" s="198"/>
      <c r="DF379" s="198"/>
      <c r="DG379" s="198"/>
      <c r="DH379" s="198"/>
      <c r="DI379" s="198"/>
      <c r="DJ379" s="198"/>
      <c r="DK379" s="198"/>
      <c r="DL379" s="198"/>
      <c r="DM379" s="198"/>
      <c r="DN379" s="198"/>
      <c r="DO379" s="198"/>
      <c r="DP379" s="198"/>
      <c r="DQ379" s="198"/>
      <c r="DR379" s="198"/>
      <c r="DS379" s="198"/>
      <c r="DT379" s="198"/>
      <c r="DU379" s="198"/>
      <c r="DV379" s="198"/>
      <c r="DW379" s="198"/>
      <c r="DX379" s="198"/>
      <c r="DY379" s="198"/>
      <c r="DZ379" s="198"/>
      <c r="EA379" s="198"/>
      <c r="EB379" s="198"/>
      <c r="EC379" s="198"/>
      <c r="ED379" s="198"/>
    </row>
    <row r="380" spans="1:134" s="22" customFormat="1" ht="18" customHeight="1" x14ac:dyDescent="0.2">
      <c r="A380" s="92">
        <f t="shared" si="42"/>
        <v>344</v>
      </c>
      <c r="B380" s="89" t="s">
        <v>369</v>
      </c>
      <c r="C380" s="91" t="s">
        <v>1314</v>
      </c>
      <c r="D380" s="108">
        <v>9000</v>
      </c>
      <c r="E380" s="109">
        <v>0</v>
      </c>
      <c r="F380" s="110">
        <f>D380</f>
        <v>9000</v>
      </c>
      <c r="G380" s="144" t="s">
        <v>1935</v>
      </c>
      <c r="H380" s="138" t="s">
        <v>1937</v>
      </c>
      <c r="I380" s="87">
        <v>3300</v>
      </c>
      <c r="J380" s="87">
        <v>0</v>
      </c>
      <c r="K380" s="87">
        <f t="shared" si="41"/>
        <v>3300</v>
      </c>
      <c r="L380" s="198"/>
      <c r="M380" s="198"/>
      <c r="N380" s="198"/>
      <c r="O380" s="198"/>
      <c r="P380" s="198"/>
      <c r="Q380" s="198"/>
      <c r="R380" s="198"/>
      <c r="S380" s="198"/>
      <c r="T380" s="198"/>
      <c r="U380" s="198"/>
      <c r="V380" s="198"/>
      <c r="W380" s="198"/>
      <c r="X380" s="198"/>
      <c r="Y380" s="198"/>
      <c r="Z380" s="198"/>
      <c r="AA380" s="198"/>
      <c r="AB380" s="198"/>
      <c r="AC380" s="198"/>
      <c r="AD380" s="198"/>
      <c r="AE380" s="198"/>
      <c r="AF380" s="198"/>
      <c r="AG380" s="198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198"/>
      <c r="AT380" s="198"/>
      <c r="AU380" s="198"/>
      <c r="AV380" s="198"/>
      <c r="AW380" s="198"/>
      <c r="AX380" s="198"/>
      <c r="AY380" s="198"/>
      <c r="AZ380" s="198"/>
      <c r="BA380" s="198"/>
      <c r="BB380" s="198"/>
      <c r="BC380" s="198"/>
      <c r="BD380" s="198"/>
      <c r="BE380" s="198"/>
      <c r="BF380" s="198"/>
      <c r="BG380" s="198"/>
      <c r="BH380" s="198"/>
      <c r="BI380" s="198"/>
      <c r="BJ380" s="198"/>
      <c r="BK380" s="198"/>
      <c r="BL380" s="198"/>
      <c r="BM380" s="198"/>
      <c r="BN380" s="198"/>
      <c r="BO380" s="198"/>
      <c r="BP380" s="198"/>
      <c r="BQ380" s="198"/>
      <c r="BR380" s="198"/>
      <c r="BS380" s="198"/>
      <c r="BT380" s="198"/>
      <c r="BU380" s="198"/>
      <c r="BV380" s="198"/>
      <c r="BW380" s="198"/>
      <c r="BX380" s="198"/>
      <c r="BY380" s="198"/>
      <c r="BZ380" s="198"/>
      <c r="CA380" s="198"/>
      <c r="CB380" s="198"/>
      <c r="CC380" s="198"/>
      <c r="CD380" s="198"/>
      <c r="CE380" s="198"/>
      <c r="CF380" s="198"/>
      <c r="CG380" s="198"/>
      <c r="CH380" s="198"/>
      <c r="CI380" s="198"/>
      <c r="CJ380" s="198"/>
      <c r="CK380" s="198"/>
      <c r="CL380" s="198"/>
      <c r="CM380" s="198"/>
      <c r="CN380" s="198"/>
      <c r="CO380" s="198"/>
      <c r="CP380" s="198"/>
      <c r="CQ380" s="198"/>
      <c r="CR380" s="198"/>
      <c r="CS380" s="198"/>
      <c r="CT380" s="198"/>
      <c r="CU380" s="198"/>
      <c r="CV380" s="198"/>
      <c r="CW380" s="198"/>
      <c r="CX380" s="198"/>
      <c r="CY380" s="198"/>
      <c r="CZ380" s="198"/>
      <c r="DA380" s="198"/>
      <c r="DB380" s="198"/>
      <c r="DC380" s="198"/>
      <c r="DD380" s="198"/>
      <c r="DE380" s="198"/>
      <c r="DF380" s="198"/>
      <c r="DG380" s="198"/>
      <c r="DH380" s="198"/>
      <c r="DI380" s="198"/>
      <c r="DJ380" s="198"/>
      <c r="DK380" s="198"/>
      <c r="DL380" s="198"/>
      <c r="DM380" s="198"/>
      <c r="DN380" s="198"/>
      <c r="DO380" s="198"/>
      <c r="DP380" s="198"/>
      <c r="DQ380" s="198"/>
      <c r="DR380" s="198"/>
      <c r="DS380" s="198"/>
      <c r="DT380" s="198"/>
      <c r="DU380" s="198"/>
      <c r="DV380" s="198"/>
      <c r="DW380" s="198"/>
      <c r="DX380" s="198"/>
      <c r="DY380" s="198"/>
      <c r="DZ380" s="198"/>
      <c r="EA380" s="198"/>
      <c r="EB380" s="198"/>
      <c r="EC380" s="198"/>
      <c r="ED380" s="198"/>
    </row>
    <row r="381" spans="1:134" s="22" customFormat="1" ht="18.75" customHeight="1" x14ac:dyDescent="0.2">
      <c r="A381" s="92">
        <f t="shared" si="42"/>
        <v>345</v>
      </c>
      <c r="B381" s="89"/>
      <c r="C381" s="91"/>
      <c r="D381" s="108"/>
      <c r="E381" s="109"/>
      <c r="F381" s="110"/>
      <c r="G381" s="144" t="s">
        <v>21</v>
      </c>
      <c r="H381" s="138" t="s">
        <v>22</v>
      </c>
      <c r="I381" s="87">
        <v>5800</v>
      </c>
      <c r="J381" s="87">
        <v>0</v>
      </c>
      <c r="K381" s="87">
        <f t="shared" si="41"/>
        <v>5800</v>
      </c>
      <c r="L381" s="198"/>
      <c r="M381" s="198"/>
      <c r="N381" s="198"/>
      <c r="O381" s="198"/>
      <c r="P381" s="198"/>
      <c r="Q381" s="198"/>
      <c r="R381" s="198"/>
      <c r="S381" s="198"/>
      <c r="T381" s="198"/>
      <c r="U381" s="198"/>
      <c r="V381" s="198"/>
      <c r="W381" s="198"/>
      <c r="X381" s="198"/>
      <c r="Y381" s="198"/>
      <c r="Z381" s="198"/>
      <c r="AA381" s="198"/>
      <c r="AB381" s="198"/>
      <c r="AC381" s="198"/>
      <c r="AD381" s="198"/>
      <c r="AE381" s="198"/>
      <c r="AF381" s="198"/>
      <c r="AG381" s="198"/>
      <c r="AH381" s="198"/>
      <c r="AI381" s="198"/>
      <c r="AJ381" s="198"/>
      <c r="AK381" s="198"/>
      <c r="AL381" s="198"/>
      <c r="AM381" s="198"/>
      <c r="AN381" s="198"/>
      <c r="AO381" s="198"/>
      <c r="AP381" s="198"/>
      <c r="AQ381" s="198"/>
      <c r="AR381" s="198"/>
      <c r="AS381" s="198"/>
      <c r="AT381" s="198"/>
      <c r="AU381" s="198"/>
      <c r="AV381" s="198"/>
      <c r="AW381" s="198"/>
      <c r="AX381" s="198"/>
      <c r="AY381" s="198"/>
      <c r="AZ381" s="198"/>
      <c r="BA381" s="198"/>
      <c r="BB381" s="198"/>
      <c r="BC381" s="198"/>
      <c r="BD381" s="198"/>
      <c r="BE381" s="198"/>
      <c r="BF381" s="198"/>
      <c r="BG381" s="198"/>
      <c r="BH381" s="198"/>
      <c r="BI381" s="198"/>
      <c r="BJ381" s="198"/>
      <c r="BK381" s="198"/>
      <c r="BL381" s="198"/>
      <c r="BM381" s="198"/>
      <c r="BN381" s="198"/>
      <c r="BO381" s="198"/>
      <c r="BP381" s="198"/>
      <c r="BQ381" s="198"/>
      <c r="BR381" s="198"/>
      <c r="BS381" s="198"/>
      <c r="BT381" s="198"/>
      <c r="BU381" s="198"/>
      <c r="BV381" s="198"/>
      <c r="BW381" s="198"/>
      <c r="BX381" s="198"/>
      <c r="BY381" s="198"/>
      <c r="BZ381" s="198"/>
      <c r="CA381" s="198"/>
      <c r="CB381" s="198"/>
      <c r="CC381" s="198"/>
      <c r="CD381" s="198"/>
      <c r="CE381" s="198"/>
      <c r="CF381" s="198"/>
      <c r="CG381" s="198"/>
      <c r="CH381" s="198"/>
      <c r="CI381" s="198"/>
      <c r="CJ381" s="198"/>
      <c r="CK381" s="198"/>
      <c r="CL381" s="198"/>
      <c r="CM381" s="198"/>
      <c r="CN381" s="198"/>
      <c r="CO381" s="198"/>
      <c r="CP381" s="198"/>
      <c r="CQ381" s="198"/>
      <c r="CR381" s="198"/>
      <c r="CS381" s="198"/>
      <c r="CT381" s="198"/>
      <c r="CU381" s="198"/>
      <c r="CV381" s="198"/>
      <c r="CW381" s="198"/>
      <c r="CX381" s="198"/>
      <c r="CY381" s="198"/>
      <c r="CZ381" s="198"/>
      <c r="DA381" s="198"/>
      <c r="DB381" s="198"/>
      <c r="DC381" s="198"/>
      <c r="DD381" s="198"/>
      <c r="DE381" s="198"/>
      <c r="DF381" s="198"/>
      <c r="DG381" s="198"/>
      <c r="DH381" s="198"/>
      <c r="DI381" s="198"/>
      <c r="DJ381" s="198"/>
      <c r="DK381" s="198"/>
      <c r="DL381" s="198"/>
      <c r="DM381" s="198"/>
      <c r="DN381" s="198"/>
      <c r="DO381" s="198"/>
      <c r="DP381" s="198"/>
      <c r="DQ381" s="198"/>
      <c r="DR381" s="198"/>
      <c r="DS381" s="198"/>
      <c r="DT381" s="198"/>
      <c r="DU381" s="198"/>
      <c r="DV381" s="198"/>
      <c r="DW381" s="198"/>
      <c r="DX381" s="198"/>
      <c r="DY381" s="198"/>
      <c r="DZ381" s="198"/>
      <c r="EA381" s="198"/>
      <c r="EB381" s="198"/>
      <c r="EC381" s="198"/>
      <c r="ED381" s="198"/>
    </row>
    <row r="382" spans="1:134" s="22" customFormat="1" ht="20.25" customHeight="1" x14ac:dyDescent="0.2">
      <c r="A382" s="92">
        <f t="shared" si="42"/>
        <v>346</v>
      </c>
      <c r="B382" s="89"/>
      <c r="C382" s="91"/>
      <c r="D382" s="108"/>
      <c r="E382" s="109"/>
      <c r="F382" s="110"/>
      <c r="G382" s="144" t="s">
        <v>23</v>
      </c>
      <c r="H382" s="138" t="s">
        <v>1938</v>
      </c>
      <c r="I382" s="87">
        <v>5750</v>
      </c>
      <c r="J382" s="87">
        <v>0</v>
      </c>
      <c r="K382" s="87">
        <f t="shared" si="41"/>
        <v>5750</v>
      </c>
      <c r="L382" s="198"/>
      <c r="M382" s="198"/>
      <c r="N382" s="198"/>
      <c r="O382" s="198"/>
      <c r="P382" s="198"/>
      <c r="Q382" s="198"/>
      <c r="R382" s="198"/>
      <c r="S382" s="198"/>
      <c r="T382" s="198"/>
      <c r="U382" s="198"/>
      <c r="V382" s="198"/>
      <c r="W382" s="198"/>
      <c r="X382" s="198"/>
      <c r="Y382" s="198"/>
      <c r="Z382" s="198"/>
      <c r="AA382" s="198"/>
      <c r="AB382" s="198"/>
      <c r="AC382" s="198"/>
      <c r="AD382" s="198"/>
      <c r="AE382" s="198"/>
      <c r="AF382" s="198"/>
      <c r="AG382" s="198"/>
      <c r="AH382" s="198"/>
      <c r="AI382" s="198"/>
      <c r="AJ382" s="198"/>
      <c r="AK382" s="198"/>
      <c r="AL382" s="198"/>
      <c r="AM382" s="198"/>
      <c r="AN382" s="198"/>
      <c r="AO382" s="198"/>
      <c r="AP382" s="198"/>
      <c r="AQ382" s="198"/>
      <c r="AR382" s="198"/>
      <c r="AS382" s="198"/>
      <c r="AT382" s="198"/>
      <c r="AU382" s="198"/>
      <c r="AV382" s="198"/>
      <c r="AW382" s="198"/>
      <c r="AX382" s="198"/>
      <c r="AY382" s="198"/>
      <c r="AZ382" s="198"/>
      <c r="BA382" s="198"/>
      <c r="BB382" s="198"/>
      <c r="BC382" s="198"/>
      <c r="BD382" s="198"/>
      <c r="BE382" s="198"/>
      <c r="BF382" s="198"/>
      <c r="BG382" s="198"/>
      <c r="BH382" s="198"/>
      <c r="BI382" s="198"/>
      <c r="BJ382" s="198"/>
      <c r="BK382" s="198"/>
      <c r="BL382" s="198"/>
      <c r="BM382" s="198"/>
      <c r="BN382" s="198"/>
      <c r="BO382" s="198"/>
      <c r="BP382" s="198"/>
      <c r="BQ382" s="198"/>
      <c r="BR382" s="198"/>
      <c r="BS382" s="198"/>
      <c r="BT382" s="198"/>
      <c r="BU382" s="198"/>
      <c r="BV382" s="198"/>
      <c r="BW382" s="198"/>
      <c r="BX382" s="198"/>
      <c r="BY382" s="198"/>
      <c r="BZ382" s="198"/>
      <c r="CA382" s="198"/>
      <c r="CB382" s="198"/>
      <c r="CC382" s="198"/>
      <c r="CD382" s="198"/>
      <c r="CE382" s="198"/>
      <c r="CF382" s="198"/>
      <c r="CG382" s="198"/>
      <c r="CH382" s="198"/>
      <c r="CI382" s="198"/>
      <c r="CJ382" s="198"/>
      <c r="CK382" s="198"/>
      <c r="CL382" s="198"/>
      <c r="CM382" s="198"/>
      <c r="CN382" s="198"/>
      <c r="CO382" s="198"/>
      <c r="CP382" s="198"/>
      <c r="CQ382" s="198"/>
      <c r="CR382" s="198"/>
      <c r="CS382" s="198"/>
      <c r="CT382" s="198"/>
      <c r="CU382" s="198"/>
      <c r="CV382" s="198"/>
      <c r="CW382" s="198"/>
      <c r="CX382" s="198"/>
      <c r="CY382" s="198"/>
      <c r="CZ382" s="198"/>
      <c r="DA382" s="198"/>
      <c r="DB382" s="198"/>
      <c r="DC382" s="198"/>
      <c r="DD382" s="198"/>
      <c r="DE382" s="198"/>
      <c r="DF382" s="198"/>
      <c r="DG382" s="198"/>
      <c r="DH382" s="198"/>
      <c r="DI382" s="198"/>
      <c r="DJ382" s="198"/>
      <c r="DK382" s="198"/>
      <c r="DL382" s="198"/>
      <c r="DM382" s="198"/>
      <c r="DN382" s="198"/>
      <c r="DO382" s="198"/>
      <c r="DP382" s="198"/>
      <c r="DQ382" s="198"/>
      <c r="DR382" s="198"/>
      <c r="DS382" s="198"/>
      <c r="DT382" s="198"/>
      <c r="DU382" s="198"/>
      <c r="DV382" s="198"/>
      <c r="DW382" s="198"/>
      <c r="DX382" s="198"/>
      <c r="DY382" s="198"/>
      <c r="DZ382" s="198"/>
      <c r="EA382" s="198"/>
      <c r="EB382" s="198"/>
      <c r="EC382" s="198"/>
      <c r="ED382" s="198"/>
    </row>
    <row r="383" spans="1:134" s="22" customFormat="1" ht="18.75" customHeight="1" x14ac:dyDescent="0.2">
      <c r="A383" s="92">
        <f t="shared" si="42"/>
        <v>347</v>
      </c>
      <c r="B383" s="89"/>
      <c r="C383" s="91"/>
      <c r="D383" s="108"/>
      <c r="E383" s="109"/>
      <c r="F383" s="110"/>
      <c r="G383" s="144" t="s">
        <v>24</v>
      </c>
      <c r="H383" s="138" t="s">
        <v>1939</v>
      </c>
      <c r="I383" s="87">
        <v>6000</v>
      </c>
      <c r="J383" s="87">
        <v>0</v>
      </c>
      <c r="K383" s="87">
        <f t="shared" si="41"/>
        <v>6000</v>
      </c>
      <c r="L383" s="198"/>
      <c r="M383" s="198"/>
      <c r="N383" s="198"/>
      <c r="O383" s="198"/>
      <c r="P383" s="198"/>
      <c r="Q383" s="198"/>
      <c r="R383" s="198"/>
      <c r="S383" s="198"/>
      <c r="T383" s="198"/>
      <c r="U383" s="198"/>
      <c r="V383" s="198"/>
      <c r="W383" s="198"/>
      <c r="X383" s="198"/>
      <c r="Y383" s="198"/>
      <c r="Z383" s="198"/>
      <c r="AA383" s="198"/>
      <c r="AB383" s="198"/>
      <c r="AC383" s="198"/>
      <c r="AD383" s="198"/>
      <c r="AE383" s="198"/>
      <c r="AF383" s="198"/>
      <c r="AG383" s="198"/>
      <c r="AH383" s="198"/>
      <c r="AI383" s="198"/>
      <c r="AJ383" s="198"/>
      <c r="AK383" s="198"/>
      <c r="AL383" s="198"/>
      <c r="AM383" s="198"/>
      <c r="AN383" s="198"/>
      <c r="AO383" s="198"/>
      <c r="AP383" s="198"/>
      <c r="AQ383" s="198"/>
      <c r="AR383" s="198"/>
      <c r="AS383" s="198"/>
      <c r="AT383" s="198"/>
      <c r="AU383" s="198"/>
      <c r="AV383" s="198"/>
      <c r="AW383" s="198"/>
      <c r="AX383" s="198"/>
      <c r="AY383" s="198"/>
      <c r="AZ383" s="198"/>
      <c r="BA383" s="198"/>
      <c r="BB383" s="198"/>
      <c r="BC383" s="198"/>
      <c r="BD383" s="198"/>
      <c r="BE383" s="198"/>
      <c r="BF383" s="198"/>
      <c r="BG383" s="198"/>
      <c r="BH383" s="198"/>
      <c r="BI383" s="198"/>
      <c r="BJ383" s="198"/>
      <c r="BK383" s="198"/>
      <c r="BL383" s="198"/>
      <c r="BM383" s="198"/>
      <c r="BN383" s="198"/>
      <c r="BO383" s="198"/>
      <c r="BP383" s="198"/>
      <c r="BQ383" s="198"/>
      <c r="BR383" s="198"/>
      <c r="BS383" s="198"/>
      <c r="BT383" s="198"/>
      <c r="BU383" s="198"/>
      <c r="BV383" s="198"/>
      <c r="BW383" s="198"/>
      <c r="BX383" s="198"/>
      <c r="BY383" s="198"/>
      <c r="BZ383" s="198"/>
      <c r="CA383" s="198"/>
      <c r="CB383" s="198"/>
      <c r="CC383" s="198"/>
      <c r="CD383" s="198"/>
      <c r="CE383" s="198"/>
      <c r="CF383" s="198"/>
      <c r="CG383" s="198"/>
      <c r="CH383" s="198"/>
      <c r="CI383" s="198"/>
      <c r="CJ383" s="198"/>
      <c r="CK383" s="198"/>
      <c r="CL383" s="198"/>
      <c r="CM383" s="198"/>
      <c r="CN383" s="198"/>
      <c r="CO383" s="198"/>
      <c r="CP383" s="198"/>
      <c r="CQ383" s="198"/>
      <c r="CR383" s="198"/>
      <c r="CS383" s="198"/>
      <c r="CT383" s="198"/>
      <c r="CU383" s="198"/>
      <c r="CV383" s="198"/>
      <c r="CW383" s="198"/>
      <c r="CX383" s="198"/>
      <c r="CY383" s="198"/>
      <c r="CZ383" s="198"/>
      <c r="DA383" s="198"/>
      <c r="DB383" s="198"/>
      <c r="DC383" s="198"/>
      <c r="DD383" s="198"/>
      <c r="DE383" s="198"/>
      <c r="DF383" s="198"/>
      <c r="DG383" s="198"/>
      <c r="DH383" s="198"/>
      <c r="DI383" s="198"/>
      <c r="DJ383" s="198"/>
      <c r="DK383" s="198"/>
      <c r="DL383" s="198"/>
      <c r="DM383" s="198"/>
      <c r="DN383" s="198"/>
      <c r="DO383" s="198"/>
      <c r="DP383" s="198"/>
      <c r="DQ383" s="198"/>
      <c r="DR383" s="198"/>
      <c r="DS383" s="198"/>
      <c r="DT383" s="198"/>
      <c r="DU383" s="198"/>
      <c r="DV383" s="198"/>
      <c r="DW383" s="198"/>
      <c r="DX383" s="198"/>
      <c r="DY383" s="198"/>
      <c r="DZ383" s="198"/>
      <c r="EA383" s="198"/>
      <c r="EB383" s="198"/>
      <c r="EC383" s="198"/>
      <c r="ED383" s="198"/>
    </row>
    <row r="384" spans="1:134" ht="18" customHeight="1" x14ac:dyDescent="0.2">
      <c r="A384" s="92"/>
      <c r="B384" s="89" t="s">
        <v>377</v>
      </c>
      <c r="C384" s="138" t="s">
        <v>1831</v>
      </c>
      <c r="D384" s="87">
        <v>2550</v>
      </c>
      <c r="E384" s="109">
        <v>0</v>
      </c>
      <c r="F384" s="110">
        <v>2550</v>
      </c>
      <c r="G384" s="92"/>
      <c r="H384" s="166" t="s">
        <v>902</v>
      </c>
      <c r="I384" s="87"/>
      <c r="J384" s="87"/>
      <c r="K384" s="87"/>
      <c r="L384" s="198"/>
      <c r="M384" s="198"/>
      <c r="N384" s="198"/>
      <c r="O384" s="198"/>
      <c r="P384" s="198"/>
      <c r="Q384" s="198"/>
      <c r="R384" s="198"/>
      <c r="S384" s="198"/>
      <c r="T384" s="198"/>
      <c r="U384" s="198"/>
      <c r="V384" s="198"/>
      <c r="W384" s="198"/>
      <c r="X384" s="198"/>
      <c r="Y384" s="198"/>
      <c r="Z384" s="198"/>
      <c r="AA384" s="198"/>
      <c r="AB384" s="198"/>
      <c r="AC384" s="198"/>
      <c r="AD384" s="198"/>
      <c r="AE384" s="198"/>
      <c r="AF384" s="198"/>
      <c r="AG384" s="198"/>
      <c r="AH384" s="198"/>
      <c r="AI384" s="198"/>
      <c r="AJ384" s="198"/>
      <c r="AK384" s="198"/>
      <c r="AL384" s="198"/>
      <c r="AM384" s="198"/>
      <c r="AN384" s="198"/>
      <c r="AO384" s="198"/>
      <c r="AP384" s="198"/>
      <c r="AQ384" s="198"/>
      <c r="AR384" s="198"/>
      <c r="AS384" s="198"/>
      <c r="AT384" s="198"/>
      <c r="AU384" s="198"/>
      <c r="AV384" s="198"/>
      <c r="AW384" s="198"/>
      <c r="AX384" s="198"/>
      <c r="AY384" s="198"/>
      <c r="AZ384" s="198"/>
      <c r="BA384" s="198"/>
      <c r="BB384" s="198"/>
      <c r="BC384" s="198"/>
      <c r="BD384" s="198"/>
      <c r="BE384" s="198"/>
      <c r="BF384" s="198"/>
      <c r="BG384" s="198"/>
      <c r="BH384" s="198"/>
      <c r="BI384" s="198"/>
      <c r="BJ384" s="198"/>
      <c r="BK384" s="198"/>
      <c r="BL384" s="198"/>
      <c r="BM384" s="198"/>
      <c r="BN384" s="198"/>
      <c r="BO384" s="198"/>
      <c r="BP384" s="198"/>
      <c r="BQ384" s="198"/>
      <c r="BR384" s="198"/>
      <c r="BS384" s="198"/>
      <c r="BT384" s="198"/>
      <c r="BU384" s="198"/>
      <c r="BV384" s="198"/>
      <c r="BW384" s="198"/>
      <c r="BX384" s="198"/>
      <c r="BY384" s="198"/>
      <c r="BZ384" s="198"/>
      <c r="CA384" s="198"/>
      <c r="CB384" s="198"/>
      <c r="CC384" s="198"/>
      <c r="CD384" s="198"/>
      <c r="CE384" s="198"/>
      <c r="CF384" s="198"/>
      <c r="CG384" s="198"/>
      <c r="CH384" s="198"/>
      <c r="CI384" s="198"/>
      <c r="CJ384" s="198"/>
      <c r="CK384" s="198"/>
      <c r="CL384" s="198"/>
      <c r="CM384" s="198"/>
      <c r="CN384" s="198"/>
      <c r="CO384" s="198"/>
      <c r="CP384" s="198"/>
      <c r="CQ384" s="198"/>
      <c r="CR384" s="198"/>
      <c r="CS384" s="198"/>
      <c r="CT384" s="198"/>
      <c r="CU384" s="198"/>
      <c r="CV384" s="198"/>
      <c r="CW384" s="198"/>
      <c r="CX384" s="198"/>
      <c r="CY384" s="198"/>
      <c r="CZ384" s="198"/>
      <c r="DA384" s="198"/>
      <c r="DB384" s="198"/>
      <c r="DC384" s="198"/>
      <c r="DD384" s="198"/>
      <c r="DE384" s="198"/>
      <c r="DF384" s="198"/>
      <c r="DG384" s="198"/>
      <c r="DH384" s="198"/>
      <c r="DI384" s="198"/>
      <c r="DJ384" s="198"/>
      <c r="DK384" s="198"/>
      <c r="DL384" s="198"/>
      <c r="DM384" s="198"/>
      <c r="DN384" s="198"/>
      <c r="DO384" s="198"/>
      <c r="DP384" s="198"/>
      <c r="DQ384" s="198"/>
      <c r="DR384" s="198"/>
      <c r="DS384" s="198"/>
      <c r="DT384" s="198"/>
      <c r="DU384" s="198"/>
      <c r="DV384" s="198"/>
      <c r="DW384" s="198"/>
      <c r="DX384" s="198"/>
      <c r="DY384" s="198"/>
      <c r="DZ384" s="198"/>
      <c r="EA384" s="198"/>
      <c r="EB384" s="198"/>
      <c r="EC384" s="198"/>
      <c r="ED384" s="198"/>
    </row>
    <row r="385" spans="1:134" ht="18" customHeight="1" x14ac:dyDescent="0.2">
      <c r="A385" s="92"/>
      <c r="B385" s="89" t="s">
        <v>378</v>
      </c>
      <c r="C385" s="138" t="s">
        <v>1832</v>
      </c>
      <c r="D385" s="87">
        <v>4600</v>
      </c>
      <c r="E385" s="109">
        <v>0</v>
      </c>
      <c r="F385" s="110">
        <v>4600</v>
      </c>
      <c r="G385" s="92"/>
      <c r="H385" s="115" t="s">
        <v>1828</v>
      </c>
      <c r="I385" s="87"/>
      <c r="J385" s="87"/>
      <c r="K385" s="87"/>
      <c r="L385" s="198"/>
      <c r="M385" s="198"/>
      <c r="N385" s="198"/>
      <c r="O385" s="198"/>
      <c r="P385" s="198"/>
      <c r="Q385" s="198"/>
      <c r="R385" s="198"/>
      <c r="S385" s="198"/>
      <c r="T385" s="198"/>
      <c r="U385" s="198"/>
      <c r="V385" s="198"/>
      <c r="W385" s="198"/>
      <c r="X385" s="198"/>
      <c r="Y385" s="198"/>
      <c r="Z385" s="198"/>
      <c r="AA385" s="198"/>
      <c r="AB385" s="198"/>
      <c r="AC385" s="198"/>
      <c r="AD385" s="198"/>
      <c r="AE385" s="198"/>
      <c r="AF385" s="198"/>
      <c r="AG385" s="198"/>
      <c r="AH385" s="198"/>
      <c r="AI385" s="198"/>
      <c r="AJ385" s="198"/>
      <c r="AK385" s="198"/>
      <c r="AL385" s="198"/>
      <c r="AM385" s="198"/>
      <c r="AN385" s="198"/>
      <c r="AO385" s="198"/>
      <c r="AP385" s="198"/>
      <c r="AQ385" s="198"/>
      <c r="AR385" s="198"/>
      <c r="AS385" s="198"/>
      <c r="AT385" s="198"/>
      <c r="AU385" s="198"/>
      <c r="AV385" s="198"/>
      <c r="AW385" s="198"/>
      <c r="AX385" s="198"/>
      <c r="AY385" s="198"/>
      <c r="AZ385" s="198"/>
      <c r="BA385" s="198"/>
      <c r="BB385" s="198"/>
      <c r="BC385" s="198"/>
      <c r="BD385" s="198"/>
      <c r="BE385" s="198"/>
      <c r="BF385" s="198"/>
      <c r="BG385" s="198"/>
      <c r="BH385" s="198"/>
      <c r="BI385" s="198"/>
      <c r="BJ385" s="198"/>
      <c r="BK385" s="198"/>
      <c r="BL385" s="198"/>
      <c r="BM385" s="198"/>
      <c r="BN385" s="198"/>
      <c r="BO385" s="198"/>
      <c r="BP385" s="198"/>
      <c r="BQ385" s="198"/>
      <c r="BR385" s="198"/>
      <c r="BS385" s="198"/>
      <c r="BT385" s="198"/>
      <c r="BU385" s="198"/>
      <c r="BV385" s="198"/>
      <c r="BW385" s="198"/>
      <c r="BX385" s="198"/>
      <c r="BY385" s="198"/>
      <c r="BZ385" s="198"/>
      <c r="CA385" s="198"/>
      <c r="CB385" s="198"/>
      <c r="CC385" s="198"/>
      <c r="CD385" s="198"/>
      <c r="CE385" s="198"/>
      <c r="CF385" s="198"/>
      <c r="CG385" s="198"/>
      <c r="CH385" s="198"/>
      <c r="CI385" s="198"/>
      <c r="CJ385" s="198"/>
      <c r="CK385" s="198"/>
      <c r="CL385" s="198"/>
      <c r="CM385" s="198"/>
      <c r="CN385" s="198"/>
      <c r="CO385" s="198"/>
      <c r="CP385" s="198"/>
      <c r="CQ385" s="198"/>
      <c r="CR385" s="198"/>
      <c r="CS385" s="198"/>
      <c r="CT385" s="198"/>
      <c r="CU385" s="198"/>
      <c r="CV385" s="198"/>
      <c r="CW385" s="198"/>
      <c r="CX385" s="198"/>
      <c r="CY385" s="198"/>
      <c r="CZ385" s="198"/>
      <c r="DA385" s="198"/>
      <c r="DB385" s="198"/>
      <c r="DC385" s="198"/>
      <c r="DD385" s="198"/>
      <c r="DE385" s="198"/>
      <c r="DF385" s="198"/>
      <c r="DG385" s="198"/>
      <c r="DH385" s="198"/>
      <c r="DI385" s="198"/>
      <c r="DJ385" s="198"/>
      <c r="DK385" s="198"/>
      <c r="DL385" s="198"/>
      <c r="DM385" s="198"/>
      <c r="DN385" s="198"/>
      <c r="DO385" s="198"/>
      <c r="DP385" s="198"/>
      <c r="DQ385" s="198"/>
      <c r="DR385" s="198"/>
      <c r="DS385" s="198"/>
      <c r="DT385" s="198"/>
      <c r="DU385" s="198"/>
      <c r="DV385" s="198"/>
      <c r="DW385" s="198"/>
      <c r="DX385" s="198"/>
      <c r="DY385" s="198"/>
      <c r="DZ385" s="198"/>
      <c r="EA385" s="198"/>
      <c r="EB385" s="198"/>
      <c r="EC385" s="198"/>
      <c r="ED385" s="198"/>
    </row>
    <row r="386" spans="1:134" ht="15.6" customHeight="1" x14ac:dyDescent="0.2">
      <c r="A386" s="92">
        <v>348</v>
      </c>
      <c r="B386" s="89" t="s">
        <v>379</v>
      </c>
      <c r="C386" s="138" t="s">
        <v>1833</v>
      </c>
      <c r="D386" s="87">
        <v>2600</v>
      </c>
      <c r="E386" s="109">
        <v>0</v>
      </c>
      <c r="F386" s="110">
        <v>2600</v>
      </c>
      <c r="G386" s="144" t="s">
        <v>1293</v>
      </c>
      <c r="H386" s="138" t="s">
        <v>1336</v>
      </c>
      <c r="I386" s="87">
        <v>2900</v>
      </c>
      <c r="J386" s="87">
        <v>0</v>
      </c>
      <c r="K386" s="87">
        <f t="shared" ref="K386:K402" si="43">I386+J386</f>
        <v>2900</v>
      </c>
      <c r="L386" s="198"/>
      <c r="M386" s="198"/>
      <c r="N386" s="198"/>
      <c r="O386" s="198"/>
      <c r="P386" s="198"/>
      <c r="Q386" s="198"/>
      <c r="R386" s="198"/>
      <c r="S386" s="198"/>
      <c r="T386" s="198"/>
      <c r="U386" s="198"/>
      <c r="V386" s="198"/>
      <c r="W386" s="198"/>
      <c r="X386" s="198"/>
      <c r="Y386" s="198"/>
      <c r="Z386" s="198"/>
      <c r="AA386" s="198"/>
      <c r="AB386" s="198"/>
      <c r="AC386" s="198"/>
      <c r="AD386" s="198"/>
      <c r="AE386" s="198"/>
      <c r="AF386" s="198"/>
      <c r="AG386" s="198"/>
      <c r="AH386" s="198"/>
      <c r="AI386" s="198"/>
      <c r="AJ386" s="198"/>
      <c r="AK386" s="198"/>
      <c r="AL386" s="198"/>
      <c r="AM386" s="198"/>
      <c r="AN386" s="198"/>
      <c r="AO386" s="198"/>
      <c r="AP386" s="198"/>
      <c r="AQ386" s="198"/>
      <c r="AR386" s="198"/>
      <c r="AS386" s="198"/>
      <c r="AT386" s="198"/>
      <c r="AU386" s="198"/>
      <c r="AV386" s="198"/>
      <c r="AW386" s="198"/>
      <c r="AX386" s="198"/>
      <c r="AY386" s="198"/>
      <c r="AZ386" s="198"/>
      <c r="BA386" s="198"/>
      <c r="BB386" s="198"/>
      <c r="BC386" s="198"/>
      <c r="BD386" s="198"/>
      <c r="BE386" s="198"/>
      <c r="BF386" s="198"/>
      <c r="BG386" s="198"/>
      <c r="BH386" s="198"/>
      <c r="BI386" s="198"/>
      <c r="BJ386" s="198"/>
      <c r="BK386" s="198"/>
      <c r="BL386" s="198"/>
      <c r="BM386" s="198"/>
      <c r="BN386" s="198"/>
      <c r="BO386" s="198"/>
      <c r="BP386" s="198"/>
      <c r="BQ386" s="198"/>
      <c r="BR386" s="198"/>
      <c r="BS386" s="198"/>
      <c r="BT386" s="198"/>
      <c r="BU386" s="198"/>
      <c r="BV386" s="198"/>
      <c r="BW386" s="198"/>
      <c r="BX386" s="198"/>
      <c r="BY386" s="198"/>
      <c r="BZ386" s="198"/>
      <c r="CA386" s="198"/>
      <c r="CB386" s="198"/>
      <c r="CC386" s="198"/>
      <c r="CD386" s="198"/>
      <c r="CE386" s="198"/>
      <c r="CF386" s="198"/>
      <c r="CG386" s="198"/>
      <c r="CH386" s="198"/>
      <c r="CI386" s="198"/>
      <c r="CJ386" s="198"/>
      <c r="CK386" s="198"/>
      <c r="CL386" s="198"/>
      <c r="CM386" s="198"/>
      <c r="CN386" s="198"/>
      <c r="CO386" s="198"/>
      <c r="CP386" s="198"/>
      <c r="CQ386" s="198"/>
      <c r="CR386" s="198"/>
      <c r="CS386" s="198"/>
      <c r="CT386" s="198"/>
      <c r="CU386" s="198"/>
      <c r="CV386" s="198"/>
      <c r="CW386" s="198"/>
      <c r="CX386" s="198"/>
      <c r="CY386" s="198"/>
      <c r="CZ386" s="198"/>
      <c r="DA386" s="198"/>
      <c r="DB386" s="198"/>
      <c r="DC386" s="198"/>
      <c r="DD386" s="198"/>
      <c r="DE386" s="198"/>
      <c r="DF386" s="198"/>
      <c r="DG386" s="198"/>
      <c r="DH386" s="198"/>
      <c r="DI386" s="198"/>
      <c r="DJ386" s="198"/>
      <c r="DK386" s="198"/>
      <c r="DL386" s="198"/>
      <c r="DM386" s="198"/>
      <c r="DN386" s="198"/>
      <c r="DO386" s="198"/>
      <c r="DP386" s="198"/>
      <c r="DQ386" s="198"/>
      <c r="DR386" s="198"/>
      <c r="DS386" s="198"/>
      <c r="DT386" s="198"/>
      <c r="DU386" s="198"/>
      <c r="DV386" s="198"/>
      <c r="DW386" s="198"/>
      <c r="DX386" s="198"/>
      <c r="DY386" s="198"/>
      <c r="DZ386" s="198"/>
      <c r="EA386" s="198"/>
      <c r="EB386" s="198"/>
      <c r="EC386" s="198"/>
      <c r="ED386" s="198"/>
    </row>
    <row r="387" spans="1:134" ht="15.6" customHeight="1" x14ac:dyDescent="0.2">
      <c r="A387" s="92">
        <v>349</v>
      </c>
      <c r="B387" s="89" t="s">
        <v>380</v>
      </c>
      <c r="C387" s="138" t="s">
        <v>1834</v>
      </c>
      <c r="D387" s="87">
        <v>2500</v>
      </c>
      <c r="E387" s="109">
        <v>0</v>
      </c>
      <c r="F387" s="110">
        <v>2500</v>
      </c>
      <c r="G387" s="144" t="s">
        <v>1299</v>
      </c>
      <c r="H387" s="138" t="s">
        <v>1337</v>
      </c>
      <c r="I387" s="87">
        <v>2780</v>
      </c>
      <c r="J387" s="87">
        <v>0</v>
      </c>
      <c r="K387" s="87">
        <f t="shared" si="43"/>
        <v>2780</v>
      </c>
      <c r="L387" s="198"/>
      <c r="M387" s="198"/>
      <c r="N387" s="198"/>
      <c r="O387" s="198"/>
      <c r="P387" s="198"/>
      <c r="Q387" s="198"/>
      <c r="R387" s="198"/>
      <c r="S387" s="198"/>
      <c r="T387" s="198"/>
      <c r="U387" s="198"/>
      <c r="V387" s="198"/>
      <c r="W387" s="198"/>
      <c r="X387" s="198"/>
      <c r="Y387" s="198"/>
      <c r="Z387" s="198"/>
      <c r="AA387" s="198"/>
      <c r="AB387" s="198"/>
      <c r="AC387" s="198"/>
      <c r="AD387" s="198"/>
      <c r="AE387" s="198"/>
      <c r="AF387" s="198"/>
      <c r="AG387" s="198"/>
      <c r="AH387" s="198"/>
      <c r="AI387" s="198"/>
      <c r="AJ387" s="198"/>
      <c r="AK387" s="198"/>
      <c r="AL387" s="198"/>
      <c r="AM387" s="198"/>
      <c r="AN387" s="198"/>
      <c r="AO387" s="198"/>
      <c r="AP387" s="198"/>
      <c r="AQ387" s="198"/>
      <c r="AR387" s="198"/>
      <c r="AS387" s="198"/>
      <c r="AT387" s="198"/>
      <c r="AU387" s="198"/>
      <c r="AV387" s="198"/>
      <c r="AW387" s="198"/>
      <c r="AX387" s="198"/>
      <c r="AY387" s="198"/>
      <c r="AZ387" s="198"/>
      <c r="BA387" s="198"/>
      <c r="BB387" s="198"/>
      <c r="BC387" s="198"/>
      <c r="BD387" s="198"/>
      <c r="BE387" s="198"/>
      <c r="BF387" s="198"/>
      <c r="BG387" s="198"/>
      <c r="BH387" s="198"/>
      <c r="BI387" s="198"/>
      <c r="BJ387" s="198"/>
      <c r="BK387" s="198"/>
      <c r="BL387" s="198"/>
      <c r="BM387" s="198"/>
      <c r="BN387" s="198"/>
      <c r="BO387" s="198"/>
      <c r="BP387" s="198"/>
      <c r="BQ387" s="198"/>
      <c r="BR387" s="198"/>
      <c r="BS387" s="198"/>
      <c r="BT387" s="198"/>
      <c r="BU387" s="198"/>
      <c r="BV387" s="198"/>
      <c r="BW387" s="198"/>
      <c r="BX387" s="198"/>
      <c r="BY387" s="198"/>
      <c r="BZ387" s="198"/>
      <c r="CA387" s="198"/>
      <c r="CB387" s="198"/>
      <c r="CC387" s="198"/>
      <c r="CD387" s="198"/>
      <c r="CE387" s="198"/>
      <c r="CF387" s="198"/>
      <c r="CG387" s="198"/>
      <c r="CH387" s="198"/>
      <c r="CI387" s="198"/>
      <c r="CJ387" s="198"/>
      <c r="CK387" s="198"/>
      <c r="CL387" s="198"/>
      <c r="CM387" s="198"/>
      <c r="CN387" s="198"/>
      <c r="CO387" s="198"/>
      <c r="CP387" s="198"/>
      <c r="CQ387" s="198"/>
      <c r="CR387" s="198"/>
      <c r="CS387" s="198"/>
      <c r="CT387" s="198"/>
      <c r="CU387" s="198"/>
      <c r="CV387" s="198"/>
      <c r="CW387" s="198"/>
      <c r="CX387" s="198"/>
      <c r="CY387" s="198"/>
      <c r="CZ387" s="198"/>
      <c r="DA387" s="198"/>
      <c r="DB387" s="198"/>
      <c r="DC387" s="198"/>
      <c r="DD387" s="198"/>
      <c r="DE387" s="198"/>
      <c r="DF387" s="198"/>
      <c r="DG387" s="198"/>
      <c r="DH387" s="198"/>
      <c r="DI387" s="198"/>
      <c r="DJ387" s="198"/>
      <c r="DK387" s="198"/>
      <c r="DL387" s="198"/>
      <c r="DM387" s="198"/>
      <c r="DN387" s="198"/>
      <c r="DO387" s="198"/>
      <c r="DP387" s="198"/>
      <c r="DQ387" s="198"/>
      <c r="DR387" s="198"/>
      <c r="DS387" s="198"/>
      <c r="DT387" s="198"/>
      <c r="DU387" s="198"/>
      <c r="DV387" s="198"/>
      <c r="DW387" s="198"/>
      <c r="DX387" s="198"/>
      <c r="DY387" s="198"/>
      <c r="DZ387" s="198"/>
      <c r="EA387" s="198"/>
      <c r="EB387" s="198"/>
      <c r="EC387" s="198"/>
      <c r="ED387" s="198"/>
    </row>
    <row r="388" spans="1:134" ht="15.6" customHeight="1" x14ac:dyDescent="0.2">
      <c r="A388" s="92">
        <f t="shared" ref="A388:A402" si="44">A387+1</f>
        <v>350</v>
      </c>
      <c r="B388" s="89" t="s">
        <v>381</v>
      </c>
      <c r="C388" s="138" t="s">
        <v>1835</v>
      </c>
      <c r="D388" s="87">
        <v>2200</v>
      </c>
      <c r="E388" s="109">
        <v>0</v>
      </c>
      <c r="F388" s="110">
        <v>2200</v>
      </c>
      <c r="G388" s="144" t="s">
        <v>1304</v>
      </c>
      <c r="H388" s="138" t="s">
        <v>1338</v>
      </c>
      <c r="I388" s="87">
        <v>3200</v>
      </c>
      <c r="J388" s="87">
        <v>0</v>
      </c>
      <c r="K388" s="87">
        <f t="shared" si="43"/>
        <v>3200</v>
      </c>
      <c r="L388" s="198"/>
      <c r="M388" s="198"/>
      <c r="N388" s="198"/>
      <c r="O388" s="198"/>
      <c r="P388" s="198"/>
      <c r="Q388" s="198"/>
      <c r="R388" s="198"/>
      <c r="S388" s="198"/>
      <c r="T388" s="198"/>
      <c r="U388" s="198"/>
      <c r="V388" s="198"/>
      <c r="W388" s="198"/>
      <c r="X388" s="198"/>
      <c r="Y388" s="198"/>
      <c r="Z388" s="198"/>
      <c r="AA388" s="198"/>
      <c r="AB388" s="198"/>
      <c r="AC388" s="198"/>
      <c r="AD388" s="198"/>
      <c r="AE388" s="198"/>
      <c r="AF388" s="198"/>
      <c r="AG388" s="198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8"/>
      <c r="AT388" s="198"/>
      <c r="AU388" s="198"/>
      <c r="AV388" s="198"/>
      <c r="AW388" s="198"/>
      <c r="AX388" s="198"/>
      <c r="AY388" s="198"/>
      <c r="AZ388" s="198"/>
      <c r="BA388" s="198"/>
      <c r="BB388" s="198"/>
      <c r="BC388" s="198"/>
      <c r="BD388" s="198"/>
      <c r="BE388" s="198"/>
      <c r="BF388" s="198"/>
      <c r="BG388" s="198"/>
      <c r="BH388" s="198"/>
      <c r="BI388" s="198"/>
      <c r="BJ388" s="198"/>
      <c r="BK388" s="198"/>
      <c r="BL388" s="198"/>
      <c r="BM388" s="198"/>
      <c r="BN388" s="198"/>
      <c r="BO388" s="198"/>
      <c r="BP388" s="198"/>
      <c r="BQ388" s="198"/>
      <c r="BR388" s="198"/>
      <c r="BS388" s="198"/>
      <c r="BT388" s="198"/>
      <c r="BU388" s="198"/>
      <c r="BV388" s="198"/>
      <c r="BW388" s="198"/>
      <c r="BX388" s="198"/>
      <c r="BY388" s="198"/>
      <c r="BZ388" s="198"/>
      <c r="CA388" s="198"/>
      <c r="CB388" s="198"/>
      <c r="CC388" s="198"/>
      <c r="CD388" s="198"/>
      <c r="CE388" s="198"/>
      <c r="CF388" s="198"/>
      <c r="CG388" s="198"/>
      <c r="CH388" s="198"/>
      <c r="CI388" s="198"/>
      <c r="CJ388" s="198"/>
      <c r="CK388" s="198"/>
      <c r="CL388" s="198"/>
      <c r="CM388" s="198"/>
      <c r="CN388" s="198"/>
      <c r="CO388" s="198"/>
      <c r="CP388" s="198"/>
      <c r="CQ388" s="198"/>
      <c r="CR388" s="198"/>
      <c r="CS388" s="198"/>
      <c r="CT388" s="198"/>
      <c r="CU388" s="198"/>
      <c r="CV388" s="198"/>
      <c r="CW388" s="198"/>
      <c r="CX388" s="198"/>
      <c r="CY388" s="198"/>
      <c r="CZ388" s="198"/>
      <c r="DA388" s="198"/>
      <c r="DB388" s="198"/>
      <c r="DC388" s="198"/>
      <c r="DD388" s="198"/>
      <c r="DE388" s="198"/>
      <c r="DF388" s="198"/>
      <c r="DG388" s="198"/>
      <c r="DH388" s="198"/>
      <c r="DI388" s="198"/>
      <c r="DJ388" s="198"/>
      <c r="DK388" s="198"/>
      <c r="DL388" s="198"/>
      <c r="DM388" s="198"/>
      <c r="DN388" s="198"/>
      <c r="DO388" s="198"/>
      <c r="DP388" s="198"/>
      <c r="DQ388" s="198"/>
      <c r="DR388" s="198"/>
      <c r="DS388" s="198"/>
      <c r="DT388" s="198"/>
      <c r="DU388" s="198"/>
      <c r="DV388" s="198"/>
      <c r="DW388" s="198"/>
      <c r="DX388" s="198"/>
      <c r="DY388" s="198"/>
      <c r="DZ388" s="198"/>
      <c r="EA388" s="198"/>
      <c r="EB388" s="198"/>
      <c r="EC388" s="198"/>
      <c r="ED388" s="198"/>
    </row>
    <row r="389" spans="1:134" ht="15.6" customHeight="1" x14ac:dyDescent="0.2">
      <c r="A389" s="92">
        <f t="shared" si="44"/>
        <v>351</v>
      </c>
      <c r="B389" s="89" t="s">
        <v>382</v>
      </c>
      <c r="C389" s="138" t="s">
        <v>1836</v>
      </c>
      <c r="D389" s="87">
        <v>3600</v>
      </c>
      <c r="E389" s="109">
        <v>0</v>
      </c>
      <c r="F389" s="110">
        <v>3600</v>
      </c>
      <c r="G389" s="144" t="s">
        <v>1300</v>
      </c>
      <c r="H389" s="138" t="s">
        <v>1339</v>
      </c>
      <c r="I389" s="87">
        <v>2500</v>
      </c>
      <c r="J389" s="87">
        <v>0</v>
      </c>
      <c r="K389" s="87">
        <f t="shared" si="43"/>
        <v>2500</v>
      </c>
      <c r="L389" s="198"/>
      <c r="M389" s="198"/>
      <c r="N389" s="198"/>
      <c r="O389" s="198"/>
      <c r="P389" s="198"/>
      <c r="Q389" s="198"/>
      <c r="R389" s="198"/>
      <c r="S389" s="198"/>
      <c r="T389" s="198"/>
      <c r="U389" s="198"/>
      <c r="V389" s="198"/>
      <c r="W389" s="198"/>
      <c r="X389" s="198"/>
      <c r="Y389" s="198"/>
      <c r="Z389" s="198"/>
      <c r="AA389" s="198"/>
      <c r="AB389" s="198"/>
      <c r="AC389" s="198"/>
      <c r="AD389" s="198"/>
      <c r="AE389" s="198"/>
      <c r="AF389" s="198"/>
      <c r="AG389" s="198"/>
      <c r="AH389" s="198"/>
      <c r="AI389" s="198"/>
      <c r="AJ389" s="198"/>
      <c r="AK389" s="198"/>
      <c r="AL389" s="198"/>
      <c r="AM389" s="198"/>
      <c r="AN389" s="198"/>
      <c r="AO389" s="198"/>
      <c r="AP389" s="198"/>
      <c r="AQ389" s="198"/>
      <c r="AR389" s="198"/>
      <c r="AS389" s="198"/>
      <c r="AT389" s="198"/>
      <c r="AU389" s="198"/>
      <c r="AV389" s="198"/>
      <c r="AW389" s="198"/>
      <c r="AX389" s="198"/>
      <c r="AY389" s="198"/>
      <c r="AZ389" s="198"/>
      <c r="BA389" s="198"/>
      <c r="BB389" s="198"/>
      <c r="BC389" s="198"/>
      <c r="BD389" s="198"/>
      <c r="BE389" s="198"/>
      <c r="BF389" s="198"/>
      <c r="BG389" s="198"/>
      <c r="BH389" s="198"/>
      <c r="BI389" s="198"/>
      <c r="BJ389" s="198"/>
      <c r="BK389" s="198"/>
      <c r="BL389" s="198"/>
      <c r="BM389" s="198"/>
      <c r="BN389" s="198"/>
      <c r="BO389" s="198"/>
      <c r="BP389" s="198"/>
      <c r="BQ389" s="198"/>
      <c r="BR389" s="198"/>
      <c r="BS389" s="198"/>
      <c r="BT389" s="198"/>
      <c r="BU389" s="198"/>
      <c r="BV389" s="198"/>
      <c r="BW389" s="198"/>
      <c r="BX389" s="198"/>
      <c r="BY389" s="198"/>
      <c r="BZ389" s="198"/>
      <c r="CA389" s="198"/>
      <c r="CB389" s="198"/>
      <c r="CC389" s="198"/>
      <c r="CD389" s="198"/>
      <c r="CE389" s="198"/>
      <c r="CF389" s="198"/>
      <c r="CG389" s="198"/>
      <c r="CH389" s="198"/>
      <c r="CI389" s="198"/>
      <c r="CJ389" s="198"/>
      <c r="CK389" s="198"/>
      <c r="CL389" s="198"/>
      <c r="CM389" s="198"/>
      <c r="CN389" s="198"/>
      <c r="CO389" s="198"/>
      <c r="CP389" s="198"/>
      <c r="CQ389" s="198"/>
      <c r="CR389" s="198"/>
      <c r="CS389" s="198"/>
      <c r="CT389" s="198"/>
      <c r="CU389" s="198"/>
      <c r="CV389" s="198"/>
      <c r="CW389" s="198"/>
      <c r="CX389" s="198"/>
      <c r="CY389" s="198"/>
      <c r="CZ389" s="198"/>
      <c r="DA389" s="198"/>
      <c r="DB389" s="198"/>
      <c r="DC389" s="198"/>
      <c r="DD389" s="198"/>
      <c r="DE389" s="198"/>
      <c r="DF389" s="198"/>
      <c r="DG389" s="198"/>
      <c r="DH389" s="198"/>
      <c r="DI389" s="198"/>
      <c r="DJ389" s="198"/>
      <c r="DK389" s="198"/>
      <c r="DL389" s="198"/>
      <c r="DM389" s="198"/>
      <c r="DN389" s="198"/>
      <c r="DO389" s="198"/>
      <c r="DP389" s="198"/>
      <c r="DQ389" s="198"/>
      <c r="DR389" s="198"/>
      <c r="DS389" s="198"/>
      <c r="DT389" s="198"/>
      <c r="DU389" s="198"/>
      <c r="DV389" s="198"/>
      <c r="DW389" s="198"/>
      <c r="DX389" s="198"/>
      <c r="DY389" s="198"/>
      <c r="DZ389" s="198"/>
      <c r="EA389" s="198"/>
      <c r="EB389" s="198"/>
      <c r="EC389" s="198"/>
      <c r="ED389" s="198"/>
    </row>
    <row r="390" spans="1:134" ht="15.6" customHeight="1" x14ac:dyDescent="0.2">
      <c r="A390" s="92">
        <f t="shared" si="44"/>
        <v>352</v>
      </c>
      <c r="B390" s="89" t="s">
        <v>383</v>
      </c>
      <c r="C390" s="138" t="s">
        <v>1837</v>
      </c>
      <c r="D390" s="87">
        <v>3700</v>
      </c>
      <c r="E390" s="109">
        <v>0</v>
      </c>
      <c r="F390" s="110">
        <v>3700</v>
      </c>
      <c r="G390" s="144" t="s">
        <v>1298</v>
      </c>
      <c r="H390" s="138" t="s">
        <v>1340</v>
      </c>
      <c r="I390" s="87">
        <v>2900</v>
      </c>
      <c r="J390" s="87">
        <v>0</v>
      </c>
      <c r="K390" s="87">
        <f t="shared" si="43"/>
        <v>2900</v>
      </c>
      <c r="L390" s="198"/>
      <c r="M390" s="198"/>
      <c r="N390" s="198"/>
      <c r="O390" s="198"/>
      <c r="P390" s="198"/>
      <c r="Q390" s="198"/>
      <c r="R390" s="198"/>
      <c r="S390" s="198"/>
      <c r="T390" s="198"/>
      <c r="U390" s="198"/>
      <c r="V390" s="198"/>
      <c r="W390" s="198"/>
      <c r="X390" s="198"/>
      <c r="Y390" s="198"/>
      <c r="Z390" s="198"/>
      <c r="AA390" s="198"/>
      <c r="AB390" s="198"/>
      <c r="AC390" s="198"/>
      <c r="AD390" s="198"/>
      <c r="AE390" s="198"/>
      <c r="AF390" s="198"/>
      <c r="AG390" s="198"/>
      <c r="AH390" s="198"/>
      <c r="AI390" s="198"/>
      <c r="AJ390" s="198"/>
      <c r="AK390" s="198"/>
      <c r="AL390" s="198"/>
      <c r="AM390" s="198"/>
      <c r="AN390" s="198"/>
      <c r="AO390" s="198"/>
      <c r="AP390" s="198"/>
      <c r="AQ390" s="198"/>
      <c r="AR390" s="198"/>
      <c r="AS390" s="198"/>
      <c r="AT390" s="198"/>
      <c r="AU390" s="198"/>
      <c r="AV390" s="198"/>
      <c r="AW390" s="198"/>
      <c r="AX390" s="198"/>
      <c r="AY390" s="198"/>
      <c r="AZ390" s="198"/>
      <c r="BA390" s="198"/>
      <c r="BB390" s="198"/>
      <c r="BC390" s="198"/>
      <c r="BD390" s="198"/>
      <c r="BE390" s="198"/>
      <c r="BF390" s="198"/>
      <c r="BG390" s="198"/>
      <c r="BH390" s="198"/>
      <c r="BI390" s="198"/>
      <c r="BJ390" s="198"/>
      <c r="BK390" s="198"/>
      <c r="BL390" s="198"/>
      <c r="BM390" s="198"/>
      <c r="BN390" s="198"/>
      <c r="BO390" s="198"/>
      <c r="BP390" s="198"/>
      <c r="BQ390" s="198"/>
      <c r="BR390" s="198"/>
      <c r="BS390" s="198"/>
      <c r="BT390" s="198"/>
      <c r="BU390" s="198"/>
      <c r="BV390" s="198"/>
      <c r="BW390" s="198"/>
      <c r="BX390" s="198"/>
      <c r="BY390" s="198"/>
      <c r="BZ390" s="198"/>
      <c r="CA390" s="198"/>
      <c r="CB390" s="198"/>
      <c r="CC390" s="198"/>
      <c r="CD390" s="198"/>
      <c r="CE390" s="198"/>
      <c r="CF390" s="198"/>
      <c r="CG390" s="198"/>
      <c r="CH390" s="198"/>
      <c r="CI390" s="198"/>
      <c r="CJ390" s="198"/>
      <c r="CK390" s="198"/>
      <c r="CL390" s="198"/>
      <c r="CM390" s="198"/>
      <c r="CN390" s="198"/>
      <c r="CO390" s="198"/>
      <c r="CP390" s="198"/>
      <c r="CQ390" s="198"/>
      <c r="CR390" s="198"/>
      <c r="CS390" s="198"/>
      <c r="CT390" s="198"/>
      <c r="CU390" s="198"/>
      <c r="CV390" s="198"/>
      <c r="CW390" s="198"/>
      <c r="CX390" s="198"/>
      <c r="CY390" s="198"/>
      <c r="CZ390" s="198"/>
      <c r="DA390" s="198"/>
      <c r="DB390" s="198"/>
      <c r="DC390" s="198"/>
      <c r="DD390" s="198"/>
      <c r="DE390" s="198"/>
      <c r="DF390" s="198"/>
      <c r="DG390" s="198"/>
      <c r="DH390" s="198"/>
      <c r="DI390" s="198"/>
      <c r="DJ390" s="198"/>
      <c r="DK390" s="198"/>
      <c r="DL390" s="198"/>
      <c r="DM390" s="198"/>
      <c r="DN390" s="198"/>
      <c r="DO390" s="198"/>
      <c r="DP390" s="198"/>
      <c r="DQ390" s="198"/>
      <c r="DR390" s="198"/>
      <c r="DS390" s="198"/>
      <c r="DT390" s="198"/>
      <c r="DU390" s="198"/>
      <c r="DV390" s="198"/>
      <c r="DW390" s="198"/>
      <c r="DX390" s="198"/>
      <c r="DY390" s="198"/>
      <c r="DZ390" s="198"/>
      <c r="EA390" s="198"/>
      <c r="EB390" s="198"/>
      <c r="EC390" s="198"/>
      <c r="ED390" s="198"/>
    </row>
    <row r="391" spans="1:134" ht="15.6" customHeight="1" x14ac:dyDescent="0.2">
      <c r="A391" s="92">
        <f t="shared" si="44"/>
        <v>353</v>
      </c>
      <c r="B391" s="89" t="s">
        <v>384</v>
      </c>
      <c r="C391" s="138" t="s">
        <v>1838</v>
      </c>
      <c r="D391" s="87">
        <v>2200</v>
      </c>
      <c r="E391" s="109">
        <v>0</v>
      </c>
      <c r="F391" s="110">
        <v>2200</v>
      </c>
      <c r="G391" s="144" t="s">
        <v>1308</v>
      </c>
      <c r="H391" s="138" t="s">
        <v>1341</v>
      </c>
      <c r="I391" s="87">
        <v>3500</v>
      </c>
      <c r="J391" s="87">
        <v>0</v>
      </c>
      <c r="K391" s="87">
        <f t="shared" si="43"/>
        <v>3500</v>
      </c>
      <c r="L391" s="198"/>
      <c r="M391" s="198"/>
      <c r="N391" s="198"/>
      <c r="O391" s="198"/>
      <c r="P391" s="198"/>
      <c r="Q391" s="198"/>
      <c r="R391" s="198"/>
      <c r="S391" s="198"/>
      <c r="T391" s="198"/>
      <c r="U391" s="198"/>
      <c r="V391" s="198"/>
      <c r="W391" s="198"/>
      <c r="X391" s="198"/>
      <c r="Y391" s="198"/>
      <c r="Z391" s="198"/>
      <c r="AA391" s="198"/>
      <c r="AB391" s="198"/>
      <c r="AC391" s="198"/>
      <c r="AD391" s="198"/>
      <c r="AE391" s="198"/>
      <c r="AF391" s="198"/>
      <c r="AG391" s="198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198"/>
      <c r="AT391" s="198"/>
      <c r="AU391" s="198"/>
      <c r="AV391" s="198"/>
      <c r="AW391" s="198"/>
      <c r="AX391" s="198"/>
      <c r="AY391" s="198"/>
      <c r="AZ391" s="198"/>
      <c r="BA391" s="198"/>
      <c r="BB391" s="198"/>
      <c r="BC391" s="198"/>
      <c r="BD391" s="198"/>
      <c r="BE391" s="198"/>
      <c r="BF391" s="198"/>
      <c r="BG391" s="198"/>
      <c r="BH391" s="198"/>
      <c r="BI391" s="198"/>
      <c r="BJ391" s="198"/>
      <c r="BK391" s="198"/>
      <c r="BL391" s="198"/>
      <c r="BM391" s="198"/>
      <c r="BN391" s="198"/>
      <c r="BO391" s="198"/>
      <c r="BP391" s="198"/>
      <c r="BQ391" s="198"/>
      <c r="BR391" s="198"/>
      <c r="BS391" s="198"/>
      <c r="BT391" s="198"/>
      <c r="BU391" s="198"/>
      <c r="BV391" s="198"/>
      <c r="BW391" s="198"/>
      <c r="BX391" s="198"/>
      <c r="BY391" s="198"/>
      <c r="BZ391" s="198"/>
      <c r="CA391" s="198"/>
      <c r="CB391" s="198"/>
      <c r="CC391" s="198"/>
      <c r="CD391" s="198"/>
      <c r="CE391" s="198"/>
      <c r="CF391" s="198"/>
      <c r="CG391" s="198"/>
      <c r="CH391" s="198"/>
      <c r="CI391" s="198"/>
      <c r="CJ391" s="198"/>
      <c r="CK391" s="198"/>
      <c r="CL391" s="198"/>
      <c r="CM391" s="198"/>
      <c r="CN391" s="198"/>
      <c r="CO391" s="198"/>
      <c r="CP391" s="198"/>
      <c r="CQ391" s="198"/>
      <c r="CR391" s="198"/>
      <c r="CS391" s="198"/>
      <c r="CT391" s="198"/>
      <c r="CU391" s="198"/>
      <c r="CV391" s="198"/>
      <c r="CW391" s="198"/>
      <c r="CX391" s="198"/>
      <c r="CY391" s="198"/>
      <c r="CZ391" s="198"/>
      <c r="DA391" s="198"/>
      <c r="DB391" s="198"/>
      <c r="DC391" s="198"/>
      <c r="DD391" s="198"/>
      <c r="DE391" s="198"/>
      <c r="DF391" s="198"/>
      <c r="DG391" s="198"/>
      <c r="DH391" s="198"/>
      <c r="DI391" s="198"/>
      <c r="DJ391" s="198"/>
      <c r="DK391" s="198"/>
      <c r="DL391" s="198"/>
      <c r="DM391" s="198"/>
      <c r="DN391" s="198"/>
      <c r="DO391" s="198"/>
      <c r="DP391" s="198"/>
      <c r="DQ391" s="198"/>
      <c r="DR391" s="198"/>
      <c r="DS391" s="198"/>
      <c r="DT391" s="198"/>
      <c r="DU391" s="198"/>
      <c r="DV391" s="198"/>
      <c r="DW391" s="198"/>
      <c r="DX391" s="198"/>
      <c r="DY391" s="198"/>
      <c r="DZ391" s="198"/>
      <c r="EA391" s="198"/>
      <c r="EB391" s="198"/>
      <c r="EC391" s="198"/>
      <c r="ED391" s="198"/>
    </row>
    <row r="392" spans="1:134" ht="15.6" customHeight="1" x14ac:dyDescent="0.2">
      <c r="A392" s="92">
        <f t="shared" si="44"/>
        <v>354</v>
      </c>
      <c r="B392" s="89" t="s">
        <v>385</v>
      </c>
      <c r="C392" s="138" t="s">
        <v>1839</v>
      </c>
      <c r="D392" s="87">
        <v>2700</v>
      </c>
      <c r="E392" s="109">
        <v>0</v>
      </c>
      <c r="F392" s="110">
        <v>2700</v>
      </c>
      <c r="G392" s="144" t="s">
        <v>1301</v>
      </c>
      <c r="H392" s="138" t="s">
        <v>1347</v>
      </c>
      <c r="I392" s="87">
        <v>3300</v>
      </c>
      <c r="J392" s="87">
        <v>0</v>
      </c>
      <c r="K392" s="87">
        <f t="shared" si="43"/>
        <v>3300</v>
      </c>
      <c r="L392" s="198"/>
      <c r="M392" s="198"/>
      <c r="N392" s="198"/>
      <c r="O392" s="198"/>
      <c r="P392" s="198"/>
      <c r="Q392" s="198"/>
      <c r="R392" s="198"/>
      <c r="S392" s="198"/>
      <c r="T392" s="198"/>
      <c r="U392" s="198"/>
      <c r="V392" s="198"/>
      <c r="W392" s="198"/>
      <c r="X392" s="198"/>
      <c r="Y392" s="198"/>
      <c r="Z392" s="198"/>
      <c r="AA392" s="198"/>
      <c r="AB392" s="198"/>
      <c r="AC392" s="198"/>
      <c r="AD392" s="198"/>
      <c r="AE392" s="198"/>
      <c r="AF392" s="198"/>
      <c r="AG392" s="198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198"/>
      <c r="AT392" s="198"/>
      <c r="AU392" s="198"/>
      <c r="AV392" s="198"/>
      <c r="AW392" s="198"/>
      <c r="AX392" s="198"/>
      <c r="AY392" s="198"/>
      <c r="AZ392" s="198"/>
      <c r="BA392" s="198"/>
      <c r="BB392" s="198"/>
      <c r="BC392" s="198"/>
      <c r="BD392" s="198"/>
      <c r="BE392" s="198"/>
      <c r="BF392" s="198"/>
      <c r="BG392" s="198"/>
      <c r="BH392" s="198"/>
      <c r="BI392" s="198"/>
      <c r="BJ392" s="198"/>
      <c r="BK392" s="198"/>
      <c r="BL392" s="198"/>
      <c r="BM392" s="198"/>
      <c r="BN392" s="198"/>
      <c r="BO392" s="198"/>
      <c r="BP392" s="198"/>
      <c r="BQ392" s="198"/>
      <c r="BR392" s="198"/>
      <c r="BS392" s="198"/>
      <c r="BT392" s="198"/>
      <c r="BU392" s="198"/>
      <c r="BV392" s="198"/>
      <c r="BW392" s="198"/>
      <c r="BX392" s="198"/>
      <c r="BY392" s="198"/>
      <c r="BZ392" s="198"/>
      <c r="CA392" s="198"/>
      <c r="CB392" s="198"/>
      <c r="CC392" s="198"/>
      <c r="CD392" s="198"/>
      <c r="CE392" s="198"/>
      <c r="CF392" s="198"/>
      <c r="CG392" s="198"/>
      <c r="CH392" s="198"/>
      <c r="CI392" s="198"/>
      <c r="CJ392" s="198"/>
      <c r="CK392" s="198"/>
      <c r="CL392" s="198"/>
      <c r="CM392" s="198"/>
      <c r="CN392" s="198"/>
      <c r="CO392" s="198"/>
      <c r="CP392" s="198"/>
      <c r="CQ392" s="198"/>
      <c r="CR392" s="198"/>
      <c r="CS392" s="198"/>
      <c r="CT392" s="198"/>
      <c r="CU392" s="198"/>
      <c r="CV392" s="198"/>
      <c r="CW392" s="198"/>
      <c r="CX392" s="198"/>
      <c r="CY392" s="198"/>
      <c r="CZ392" s="198"/>
      <c r="DA392" s="198"/>
      <c r="DB392" s="198"/>
      <c r="DC392" s="198"/>
      <c r="DD392" s="198"/>
      <c r="DE392" s="198"/>
      <c r="DF392" s="198"/>
      <c r="DG392" s="198"/>
      <c r="DH392" s="198"/>
      <c r="DI392" s="198"/>
      <c r="DJ392" s="198"/>
      <c r="DK392" s="198"/>
      <c r="DL392" s="198"/>
      <c r="DM392" s="198"/>
      <c r="DN392" s="198"/>
      <c r="DO392" s="198"/>
      <c r="DP392" s="198"/>
      <c r="DQ392" s="198"/>
      <c r="DR392" s="198"/>
      <c r="DS392" s="198"/>
      <c r="DT392" s="198"/>
      <c r="DU392" s="198"/>
      <c r="DV392" s="198"/>
      <c r="DW392" s="198"/>
      <c r="DX392" s="198"/>
      <c r="DY392" s="198"/>
      <c r="DZ392" s="198"/>
      <c r="EA392" s="198"/>
      <c r="EB392" s="198"/>
      <c r="EC392" s="198"/>
      <c r="ED392" s="198"/>
    </row>
    <row r="393" spans="1:134" ht="15.6" customHeight="1" x14ac:dyDescent="0.2">
      <c r="A393" s="92">
        <f t="shared" si="44"/>
        <v>355</v>
      </c>
      <c r="B393" s="89" t="s">
        <v>386</v>
      </c>
      <c r="C393" s="138" t="s">
        <v>1840</v>
      </c>
      <c r="D393" s="87">
        <v>3200</v>
      </c>
      <c r="E393" s="109">
        <v>0</v>
      </c>
      <c r="F393" s="110">
        <v>3200</v>
      </c>
      <c r="G393" s="144" t="s">
        <v>1940</v>
      </c>
      <c r="H393" s="138" t="s">
        <v>1342</v>
      </c>
      <c r="I393" s="87">
        <v>2400</v>
      </c>
      <c r="J393" s="87">
        <v>0</v>
      </c>
      <c r="K393" s="87">
        <f t="shared" si="43"/>
        <v>2400</v>
      </c>
      <c r="L393" s="198"/>
      <c r="M393" s="198"/>
      <c r="N393" s="198"/>
      <c r="O393" s="198"/>
      <c r="P393" s="198"/>
      <c r="Q393" s="198"/>
      <c r="R393" s="198"/>
      <c r="S393" s="198"/>
      <c r="T393" s="198"/>
      <c r="U393" s="198"/>
      <c r="V393" s="198"/>
      <c r="W393" s="198"/>
      <c r="X393" s="198"/>
      <c r="Y393" s="198"/>
      <c r="Z393" s="198"/>
      <c r="AA393" s="198"/>
      <c r="AB393" s="198"/>
      <c r="AC393" s="198"/>
      <c r="AD393" s="198"/>
      <c r="AE393" s="198"/>
      <c r="AF393" s="198"/>
      <c r="AG393" s="198"/>
      <c r="AH393" s="198"/>
      <c r="AI393" s="198"/>
      <c r="AJ393" s="198"/>
      <c r="AK393" s="198"/>
      <c r="AL393" s="198"/>
      <c r="AM393" s="198"/>
      <c r="AN393" s="198"/>
      <c r="AO393" s="198"/>
      <c r="AP393" s="198"/>
      <c r="AQ393" s="198"/>
      <c r="AR393" s="198"/>
      <c r="AS393" s="198"/>
      <c r="AT393" s="198"/>
      <c r="AU393" s="198"/>
      <c r="AV393" s="198"/>
      <c r="AW393" s="198"/>
      <c r="AX393" s="198"/>
      <c r="AY393" s="198"/>
      <c r="AZ393" s="198"/>
      <c r="BA393" s="198"/>
      <c r="BB393" s="198"/>
      <c r="BC393" s="198"/>
      <c r="BD393" s="198"/>
      <c r="BE393" s="198"/>
      <c r="BF393" s="198"/>
      <c r="BG393" s="198"/>
      <c r="BH393" s="198"/>
      <c r="BI393" s="198"/>
      <c r="BJ393" s="198"/>
      <c r="BK393" s="198"/>
      <c r="BL393" s="198"/>
      <c r="BM393" s="198"/>
      <c r="BN393" s="198"/>
      <c r="BO393" s="198"/>
      <c r="BP393" s="198"/>
      <c r="BQ393" s="198"/>
      <c r="BR393" s="198"/>
      <c r="BS393" s="198"/>
      <c r="BT393" s="198"/>
      <c r="BU393" s="198"/>
      <c r="BV393" s="198"/>
      <c r="BW393" s="198"/>
      <c r="BX393" s="198"/>
      <c r="BY393" s="198"/>
      <c r="BZ393" s="198"/>
      <c r="CA393" s="198"/>
      <c r="CB393" s="198"/>
      <c r="CC393" s="198"/>
      <c r="CD393" s="198"/>
      <c r="CE393" s="198"/>
      <c r="CF393" s="198"/>
      <c r="CG393" s="198"/>
      <c r="CH393" s="198"/>
      <c r="CI393" s="198"/>
      <c r="CJ393" s="198"/>
      <c r="CK393" s="198"/>
      <c r="CL393" s="198"/>
      <c r="CM393" s="198"/>
      <c r="CN393" s="198"/>
      <c r="CO393" s="198"/>
      <c r="CP393" s="198"/>
      <c r="CQ393" s="198"/>
      <c r="CR393" s="198"/>
      <c r="CS393" s="198"/>
      <c r="CT393" s="198"/>
      <c r="CU393" s="198"/>
      <c r="CV393" s="198"/>
      <c r="CW393" s="198"/>
      <c r="CX393" s="198"/>
      <c r="CY393" s="198"/>
      <c r="CZ393" s="198"/>
      <c r="DA393" s="198"/>
      <c r="DB393" s="198"/>
      <c r="DC393" s="198"/>
      <c r="DD393" s="198"/>
      <c r="DE393" s="198"/>
      <c r="DF393" s="198"/>
      <c r="DG393" s="198"/>
      <c r="DH393" s="198"/>
      <c r="DI393" s="198"/>
      <c r="DJ393" s="198"/>
      <c r="DK393" s="198"/>
      <c r="DL393" s="198"/>
      <c r="DM393" s="198"/>
      <c r="DN393" s="198"/>
      <c r="DO393" s="198"/>
      <c r="DP393" s="198"/>
      <c r="DQ393" s="198"/>
      <c r="DR393" s="198"/>
      <c r="DS393" s="198"/>
      <c r="DT393" s="198"/>
      <c r="DU393" s="198"/>
      <c r="DV393" s="198"/>
      <c r="DW393" s="198"/>
      <c r="DX393" s="198"/>
      <c r="DY393" s="198"/>
      <c r="DZ393" s="198"/>
      <c r="EA393" s="198"/>
      <c r="EB393" s="198"/>
      <c r="EC393" s="198"/>
      <c r="ED393" s="198"/>
    </row>
    <row r="394" spans="1:134" ht="15.6" customHeight="1" x14ac:dyDescent="0.2">
      <c r="A394" s="92">
        <f t="shared" si="44"/>
        <v>356</v>
      </c>
      <c r="B394" s="89" t="s">
        <v>387</v>
      </c>
      <c r="C394" s="138" t="s">
        <v>1841</v>
      </c>
      <c r="D394" s="87">
        <v>3400</v>
      </c>
      <c r="E394" s="109">
        <v>0</v>
      </c>
      <c r="F394" s="110">
        <v>3400</v>
      </c>
      <c r="G394" s="144" t="s">
        <v>1302</v>
      </c>
      <c r="H394" s="138" t="s">
        <v>1343</v>
      </c>
      <c r="I394" s="87">
        <v>2600</v>
      </c>
      <c r="J394" s="87">
        <v>0</v>
      </c>
      <c r="K394" s="87">
        <f t="shared" si="43"/>
        <v>2600</v>
      </c>
      <c r="L394" s="198"/>
      <c r="M394" s="198"/>
      <c r="N394" s="198"/>
      <c r="O394" s="198"/>
      <c r="P394" s="198"/>
      <c r="Q394" s="198"/>
      <c r="R394" s="198"/>
      <c r="S394" s="198"/>
      <c r="T394" s="198"/>
      <c r="U394" s="198"/>
      <c r="V394" s="198"/>
      <c r="W394" s="198"/>
      <c r="X394" s="198"/>
      <c r="Y394" s="198"/>
      <c r="Z394" s="198"/>
      <c r="AA394" s="198"/>
      <c r="AB394" s="198"/>
      <c r="AC394" s="198"/>
      <c r="AD394" s="198"/>
      <c r="AE394" s="198"/>
      <c r="AF394" s="198"/>
      <c r="AG394" s="198"/>
      <c r="AH394" s="198"/>
      <c r="AI394" s="198"/>
      <c r="AJ394" s="198"/>
      <c r="AK394" s="198"/>
      <c r="AL394" s="198"/>
      <c r="AM394" s="198"/>
      <c r="AN394" s="198"/>
      <c r="AO394" s="198"/>
      <c r="AP394" s="198"/>
      <c r="AQ394" s="198"/>
      <c r="AR394" s="198"/>
      <c r="AS394" s="198"/>
      <c r="AT394" s="198"/>
      <c r="AU394" s="198"/>
      <c r="AV394" s="198"/>
      <c r="AW394" s="198"/>
      <c r="AX394" s="198"/>
      <c r="AY394" s="198"/>
      <c r="AZ394" s="198"/>
      <c r="BA394" s="198"/>
      <c r="BB394" s="198"/>
      <c r="BC394" s="198"/>
      <c r="BD394" s="198"/>
      <c r="BE394" s="198"/>
      <c r="BF394" s="198"/>
      <c r="BG394" s="198"/>
      <c r="BH394" s="198"/>
      <c r="BI394" s="198"/>
      <c r="BJ394" s="198"/>
      <c r="BK394" s="198"/>
      <c r="BL394" s="198"/>
      <c r="BM394" s="198"/>
      <c r="BN394" s="198"/>
      <c r="BO394" s="198"/>
      <c r="BP394" s="198"/>
      <c r="BQ394" s="198"/>
      <c r="BR394" s="198"/>
      <c r="BS394" s="198"/>
      <c r="BT394" s="198"/>
      <c r="BU394" s="198"/>
      <c r="BV394" s="198"/>
      <c r="BW394" s="198"/>
      <c r="BX394" s="198"/>
      <c r="BY394" s="198"/>
      <c r="BZ394" s="198"/>
      <c r="CA394" s="198"/>
      <c r="CB394" s="198"/>
      <c r="CC394" s="198"/>
      <c r="CD394" s="198"/>
      <c r="CE394" s="198"/>
      <c r="CF394" s="198"/>
      <c r="CG394" s="198"/>
      <c r="CH394" s="198"/>
      <c r="CI394" s="198"/>
      <c r="CJ394" s="198"/>
      <c r="CK394" s="198"/>
      <c r="CL394" s="198"/>
      <c r="CM394" s="198"/>
      <c r="CN394" s="198"/>
      <c r="CO394" s="198"/>
      <c r="CP394" s="198"/>
      <c r="CQ394" s="198"/>
      <c r="CR394" s="198"/>
      <c r="CS394" s="198"/>
      <c r="CT394" s="198"/>
      <c r="CU394" s="198"/>
      <c r="CV394" s="198"/>
      <c r="CW394" s="198"/>
      <c r="CX394" s="198"/>
      <c r="CY394" s="198"/>
      <c r="CZ394" s="198"/>
      <c r="DA394" s="198"/>
      <c r="DB394" s="198"/>
      <c r="DC394" s="198"/>
      <c r="DD394" s="198"/>
      <c r="DE394" s="198"/>
      <c r="DF394" s="198"/>
      <c r="DG394" s="198"/>
      <c r="DH394" s="198"/>
      <c r="DI394" s="198"/>
      <c r="DJ394" s="198"/>
      <c r="DK394" s="198"/>
      <c r="DL394" s="198"/>
      <c r="DM394" s="198"/>
      <c r="DN394" s="198"/>
      <c r="DO394" s="198"/>
      <c r="DP394" s="198"/>
      <c r="DQ394" s="198"/>
      <c r="DR394" s="198"/>
      <c r="DS394" s="198"/>
      <c r="DT394" s="198"/>
      <c r="DU394" s="198"/>
      <c r="DV394" s="198"/>
      <c r="DW394" s="198"/>
      <c r="DX394" s="198"/>
      <c r="DY394" s="198"/>
      <c r="DZ394" s="198"/>
      <c r="EA394" s="198"/>
      <c r="EB394" s="198"/>
      <c r="EC394" s="198"/>
      <c r="ED394" s="198"/>
    </row>
    <row r="395" spans="1:134" ht="15.6" customHeight="1" x14ac:dyDescent="0.2">
      <c r="A395" s="92">
        <f t="shared" si="44"/>
        <v>357</v>
      </c>
      <c r="B395" s="89" t="s">
        <v>388</v>
      </c>
      <c r="C395" s="138" t="s">
        <v>88</v>
      </c>
      <c r="D395" s="87">
        <v>3700</v>
      </c>
      <c r="E395" s="109">
        <v>0</v>
      </c>
      <c r="F395" s="110">
        <v>3700</v>
      </c>
      <c r="G395" s="144" t="s">
        <v>1294</v>
      </c>
      <c r="H395" s="138" t="s">
        <v>1344</v>
      </c>
      <c r="I395" s="87">
        <v>2670</v>
      </c>
      <c r="J395" s="87">
        <v>0</v>
      </c>
      <c r="K395" s="87">
        <f t="shared" si="43"/>
        <v>2670</v>
      </c>
      <c r="L395" s="198"/>
      <c r="M395" s="198"/>
      <c r="N395" s="198"/>
      <c r="O395" s="198"/>
      <c r="P395" s="198"/>
      <c r="Q395" s="198"/>
      <c r="R395" s="198"/>
      <c r="S395" s="198"/>
      <c r="T395" s="198"/>
      <c r="U395" s="198"/>
      <c r="V395" s="198"/>
      <c r="W395" s="198"/>
      <c r="X395" s="198"/>
      <c r="Y395" s="198"/>
      <c r="Z395" s="198"/>
      <c r="AA395" s="198"/>
      <c r="AB395" s="198"/>
      <c r="AC395" s="198"/>
      <c r="AD395" s="198"/>
      <c r="AE395" s="198"/>
      <c r="AF395" s="198"/>
      <c r="AG395" s="198"/>
      <c r="AH395" s="198"/>
      <c r="AI395" s="198"/>
      <c r="AJ395" s="198"/>
      <c r="AK395" s="198"/>
      <c r="AL395" s="198"/>
      <c r="AM395" s="198"/>
      <c r="AN395" s="198"/>
      <c r="AO395" s="198"/>
      <c r="AP395" s="198"/>
      <c r="AQ395" s="198"/>
      <c r="AR395" s="198"/>
      <c r="AS395" s="198"/>
      <c r="AT395" s="198"/>
      <c r="AU395" s="198"/>
      <c r="AV395" s="198"/>
      <c r="AW395" s="198"/>
      <c r="AX395" s="198"/>
      <c r="AY395" s="198"/>
      <c r="AZ395" s="198"/>
      <c r="BA395" s="198"/>
      <c r="BB395" s="198"/>
      <c r="BC395" s="198"/>
      <c r="BD395" s="198"/>
      <c r="BE395" s="198"/>
      <c r="BF395" s="198"/>
      <c r="BG395" s="198"/>
      <c r="BH395" s="198"/>
      <c r="BI395" s="198"/>
      <c r="BJ395" s="198"/>
      <c r="BK395" s="198"/>
      <c r="BL395" s="198"/>
      <c r="BM395" s="198"/>
      <c r="BN395" s="198"/>
      <c r="BO395" s="198"/>
      <c r="BP395" s="198"/>
      <c r="BQ395" s="198"/>
      <c r="BR395" s="198"/>
      <c r="BS395" s="198"/>
      <c r="BT395" s="198"/>
      <c r="BU395" s="198"/>
      <c r="BV395" s="198"/>
      <c r="BW395" s="198"/>
      <c r="BX395" s="198"/>
      <c r="BY395" s="198"/>
      <c r="BZ395" s="198"/>
      <c r="CA395" s="198"/>
      <c r="CB395" s="198"/>
      <c r="CC395" s="198"/>
      <c r="CD395" s="198"/>
      <c r="CE395" s="198"/>
      <c r="CF395" s="198"/>
      <c r="CG395" s="198"/>
      <c r="CH395" s="198"/>
      <c r="CI395" s="198"/>
      <c r="CJ395" s="198"/>
      <c r="CK395" s="198"/>
      <c r="CL395" s="198"/>
      <c r="CM395" s="198"/>
      <c r="CN395" s="198"/>
      <c r="CO395" s="198"/>
      <c r="CP395" s="198"/>
      <c r="CQ395" s="198"/>
      <c r="CR395" s="198"/>
      <c r="CS395" s="198"/>
      <c r="CT395" s="198"/>
      <c r="CU395" s="198"/>
      <c r="CV395" s="198"/>
      <c r="CW395" s="198"/>
      <c r="CX395" s="198"/>
      <c r="CY395" s="198"/>
      <c r="CZ395" s="198"/>
      <c r="DA395" s="198"/>
      <c r="DB395" s="198"/>
      <c r="DC395" s="198"/>
      <c r="DD395" s="198"/>
      <c r="DE395" s="198"/>
      <c r="DF395" s="198"/>
      <c r="DG395" s="198"/>
      <c r="DH395" s="198"/>
      <c r="DI395" s="198"/>
      <c r="DJ395" s="198"/>
      <c r="DK395" s="198"/>
      <c r="DL395" s="198"/>
      <c r="DM395" s="198"/>
      <c r="DN395" s="198"/>
      <c r="DO395" s="198"/>
      <c r="DP395" s="198"/>
      <c r="DQ395" s="198"/>
      <c r="DR395" s="198"/>
      <c r="DS395" s="198"/>
      <c r="DT395" s="198"/>
      <c r="DU395" s="198"/>
      <c r="DV395" s="198"/>
      <c r="DW395" s="198"/>
      <c r="DX395" s="198"/>
      <c r="DY395" s="198"/>
      <c r="DZ395" s="198"/>
      <c r="EA395" s="198"/>
      <c r="EB395" s="198"/>
      <c r="EC395" s="198"/>
      <c r="ED395" s="198"/>
    </row>
    <row r="396" spans="1:134" ht="15.6" customHeight="1" x14ac:dyDescent="0.2">
      <c r="A396" s="92">
        <f t="shared" si="44"/>
        <v>358</v>
      </c>
      <c r="B396" s="89" t="s">
        <v>389</v>
      </c>
      <c r="C396" s="138" t="s">
        <v>89</v>
      </c>
      <c r="D396" s="87">
        <v>3900</v>
      </c>
      <c r="E396" s="109">
        <v>0</v>
      </c>
      <c r="F396" s="110">
        <v>3900</v>
      </c>
      <c r="G396" s="144" t="s">
        <v>1303</v>
      </c>
      <c r="H396" s="138" t="s">
        <v>1345</v>
      </c>
      <c r="I396" s="87">
        <v>2300</v>
      </c>
      <c r="J396" s="87">
        <v>0</v>
      </c>
      <c r="K396" s="87">
        <f t="shared" si="43"/>
        <v>2300</v>
      </c>
      <c r="L396" s="198"/>
      <c r="M396" s="198"/>
      <c r="N396" s="198"/>
      <c r="O396" s="198"/>
      <c r="P396" s="198"/>
      <c r="Q396" s="198"/>
      <c r="R396" s="198"/>
      <c r="S396" s="198"/>
      <c r="T396" s="198"/>
      <c r="U396" s="198"/>
      <c r="V396" s="198"/>
      <c r="W396" s="198"/>
      <c r="X396" s="198"/>
      <c r="Y396" s="198"/>
      <c r="Z396" s="198"/>
      <c r="AA396" s="198"/>
      <c r="AB396" s="198"/>
      <c r="AC396" s="198"/>
      <c r="AD396" s="198"/>
      <c r="AE396" s="198"/>
      <c r="AF396" s="198"/>
      <c r="AG396" s="198"/>
      <c r="AH396" s="198"/>
      <c r="AI396" s="198"/>
      <c r="AJ396" s="198"/>
      <c r="AK396" s="198"/>
      <c r="AL396" s="198"/>
      <c r="AM396" s="198"/>
      <c r="AN396" s="198"/>
      <c r="AO396" s="198"/>
      <c r="AP396" s="198"/>
      <c r="AQ396" s="198"/>
      <c r="AR396" s="198"/>
      <c r="AS396" s="198"/>
      <c r="AT396" s="198"/>
      <c r="AU396" s="198"/>
      <c r="AV396" s="198"/>
      <c r="AW396" s="198"/>
      <c r="AX396" s="198"/>
      <c r="AY396" s="198"/>
      <c r="AZ396" s="198"/>
      <c r="BA396" s="198"/>
      <c r="BB396" s="198"/>
      <c r="BC396" s="198"/>
      <c r="BD396" s="198"/>
      <c r="BE396" s="198"/>
      <c r="BF396" s="198"/>
      <c r="BG396" s="198"/>
      <c r="BH396" s="198"/>
      <c r="BI396" s="198"/>
      <c r="BJ396" s="198"/>
      <c r="BK396" s="198"/>
      <c r="BL396" s="198"/>
      <c r="BM396" s="198"/>
      <c r="BN396" s="198"/>
      <c r="BO396" s="198"/>
      <c r="BP396" s="198"/>
      <c r="BQ396" s="198"/>
      <c r="BR396" s="198"/>
      <c r="BS396" s="198"/>
      <c r="BT396" s="198"/>
      <c r="BU396" s="198"/>
      <c r="BV396" s="198"/>
      <c r="BW396" s="198"/>
      <c r="BX396" s="198"/>
      <c r="BY396" s="198"/>
      <c r="BZ396" s="198"/>
      <c r="CA396" s="198"/>
      <c r="CB396" s="198"/>
      <c r="CC396" s="198"/>
      <c r="CD396" s="198"/>
      <c r="CE396" s="198"/>
      <c r="CF396" s="198"/>
      <c r="CG396" s="198"/>
      <c r="CH396" s="198"/>
      <c r="CI396" s="198"/>
      <c r="CJ396" s="198"/>
      <c r="CK396" s="198"/>
      <c r="CL396" s="198"/>
      <c r="CM396" s="198"/>
      <c r="CN396" s="198"/>
      <c r="CO396" s="198"/>
      <c r="CP396" s="198"/>
      <c r="CQ396" s="198"/>
      <c r="CR396" s="198"/>
      <c r="CS396" s="198"/>
      <c r="CT396" s="198"/>
      <c r="CU396" s="198"/>
      <c r="CV396" s="198"/>
      <c r="CW396" s="198"/>
      <c r="CX396" s="198"/>
      <c r="CY396" s="198"/>
      <c r="CZ396" s="198"/>
      <c r="DA396" s="198"/>
      <c r="DB396" s="198"/>
      <c r="DC396" s="198"/>
      <c r="DD396" s="198"/>
      <c r="DE396" s="198"/>
      <c r="DF396" s="198"/>
      <c r="DG396" s="198"/>
      <c r="DH396" s="198"/>
      <c r="DI396" s="198"/>
      <c r="DJ396" s="198"/>
      <c r="DK396" s="198"/>
      <c r="DL396" s="198"/>
      <c r="DM396" s="198"/>
      <c r="DN396" s="198"/>
      <c r="DO396" s="198"/>
      <c r="DP396" s="198"/>
      <c r="DQ396" s="198"/>
      <c r="DR396" s="198"/>
      <c r="DS396" s="198"/>
      <c r="DT396" s="198"/>
      <c r="DU396" s="198"/>
      <c r="DV396" s="198"/>
      <c r="DW396" s="198"/>
      <c r="DX396" s="198"/>
      <c r="DY396" s="198"/>
      <c r="DZ396" s="198"/>
      <c r="EA396" s="198"/>
      <c r="EB396" s="198"/>
      <c r="EC396" s="198"/>
      <c r="ED396" s="198"/>
    </row>
    <row r="397" spans="1:134" ht="15.6" customHeight="1" x14ac:dyDescent="0.2">
      <c r="A397" s="92">
        <f t="shared" si="44"/>
        <v>359</v>
      </c>
      <c r="B397" s="89" t="s">
        <v>390</v>
      </c>
      <c r="C397" s="138" t="s">
        <v>90</v>
      </c>
      <c r="D397" s="87">
        <v>4000</v>
      </c>
      <c r="E397" s="109">
        <v>0</v>
      </c>
      <c r="F397" s="110">
        <v>4000</v>
      </c>
      <c r="G397" s="144" t="s">
        <v>1297</v>
      </c>
      <c r="H397" s="138" t="s">
        <v>1346</v>
      </c>
      <c r="I397" s="87">
        <v>3800</v>
      </c>
      <c r="J397" s="87">
        <v>0</v>
      </c>
      <c r="K397" s="87">
        <f t="shared" si="43"/>
        <v>3800</v>
      </c>
      <c r="L397" s="198"/>
      <c r="M397" s="198"/>
      <c r="N397" s="198"/>
      <c r="O397" s="198"/>
      <c r="P397" s="198"/>
      <c r="Q397" s="198"/>
      <c r="R397" s="198"/>
      <c r="S397" s="198"/>
      <c r="T397" s="198"/>
      <c r="U397" s="198"/>
      <c r="V397" s="198"/>
      <c r="W397" s="198"/>
      <c r="X397" s="198"/>
      <c r="Y397" s="198"/>
      <c r="Z397" s="198"/>
      <c r="AA397" s="198"/>
      <c r="AB397" s="198"/>
      <c r="AC397" s="198"/>
      <c r="AD397" s="198"/>
      <c r="AE397" s="198"/>
      <c r="AF397" s="198"/>
      <c r="AG397" s="198"/>
      <c r="AH397" s="198"/>
      <c r="AI397" s="198"/>
      <c r="AJ397" s="198"/>
      <c r="AK397" s="198"/>
      <c r="AL397" s="198"/>
      <c r="AM397" s="198"/>
      <c r="AN397" s="198"/>
      <c r="AO397" s="198"/>
      <c r="AP397" s="198"/>
      <c r="AQ397" s="198"/>
      <c r="AR397" s="198"/>
      <c r="AS397" s="198"/>
      <c r="AT397" s="198"/>
      <c r="AU397" s="198"/>
      <c r="AV397" s="198"/>
      <c r="AW397" s="198"/>
      <c r="AX397" s="198"/>
      <c r="AY397" s="198"/>
      <c r="AZ397" s="198"/>
      <c r="BA397" s="198"/>
      <c r="BB397" s="198"/>
      <c r="BC397" s="198"/>
      <c r="BD397" s="198"/>
      <c r="BE397" s="198"/>
      <c r="BF397" s="198"/>
      <c r="BG397" s="198"/>
      <c r="BH397" s="198"/>
      <c r="BI397" s="198"/>
      <c r="BJ397" s="198"/>
      <c r="BK397" s="198"/>
      <c r="BL397" s="198"/>
      <c r="BM397" s="198"/>
      <c r="BN397" s="198"/>
      <c r="BO397" s="198"/>
      <c r="BP397" s="198"/>
      <c r="BQ397" s="198"/>
      <c r="BR397" s="198"/>
      <c r="BS397" s="198"/>
      <c r="BT397" s="198"/>
      <c r="BU397" s="198"/>
      <c r="BV397" s="198"/>
      <c r="BW397" s="198"/>
      <c r="BX397" s="198"/>
      <c r="BY397" s="198"/>
      <c r="BZ397" s="198"/>
      <c r="CA397" s="198"/>
      <c r="CB397" s="198"/>
      <c r="CC397" s="198"/>
      <c r="CD397" s="198"/>
      <c r="CE397" s="198"/>
      <c r="CF397" s="198"/>
      <c r="CG397" s="198"/>
      <c r="CH397" s="198"/>
      <c r="CI397" s="198"/>
      <c r="CJ397" s="198"/>
      <c r="CK397" s="198"/>
      <c r="CL397" s="198"/>
      <c r="CM397" s="198"/>
      <c r="CN397" s="198"/>
      <c r="CO397" s="198"/>
      <c r="CP397" s="198"/>
      <c r="CQ397" s="198"/>
      <c r="CR397" s="198"/>
      <c r="CS397" s="198"/>
      <c r="CT397" s="198"/>
      <c r="CU397" s="198"/>
      <c r="CV397" s="198"/>
      <c r="CW397" s="198"/>
      <c r="CX397" s="198"/>
      <c r="CY397" s="198"/>
      <c r="CZ397" s="198"/>
      <c r="DA397" s="198"/>
      <c r="DB397" s="198"/>
      <c r="DC397" s="198"/>
      <c r="DD397" s="198"/>
      <c r="DE397" s="198"/>
      <c r="DF397" s="198"/>
      <c r="DG397" s="198"/>
      <c r="DH397" s="198"/>
      <c r="DI397" s="198"/>
      <c r="DJ397" s="198"/>
      <c r="DK397" s="198"/>
      <c r="DL397" s="198"/>
      <c r="DM397" s="198"/>
      <c r="DN397" s="198"/>
      <c r="DO397" s="198"/>
      <c r="DP397" s="198"/>
      <c r="DQ397" s="198"/>
      <c r="DR397" s="198"/>
      <c r="DS397" s="198"/>
      <c r="DT397" s="198"/>
      <c r="DU397" s="198"/>
      <c r="DV397" s="198"/>
      <c r="DW397" s="198"/>
      <c r="DX397" s="198"/>
      <c r="DY397" s="198"/>
      <c r="DZ397" s="198"/>
      <c r="EA397" s="198"/>
      <c r="EB397" s="198"/>
      <c r="EC397" s="198"/>
      <c r="ED397" s="198"/>
    </row>
    <row r="398" spans="1:134" ht="15.6" customHeight="1" x14ac:dyDescent="0.2">
      <c r="A398" s="92">
        <f t="shared" si="44"/>
        <v>360</v>
      </c>
      <c r="B398" s="89" t="s">
        <v>391</v>
      </c>
      <c r="C398" s="138" t="s">
        <v>91</v>
      </c>
      <c r="D398" s="87">
        <v>3000</v>
      </c>
      <c r="E398" s="109">
        <v>0</v>
      </c>
      <c r="F398" s="110">
        <v>3000</v>
      </c>
      <c r="G398" s="144" t="s">
        <v>1296</v>
      </c>
      <c r="H398" s="138" t="s">
        <v>1348</v>
      </c>
      <c r="I398" s="87">
        <v>4800</v>
      </c>
      <c r="J398" s="87">
        <v>0</v>
      </c>
      <c r="K398" s="87">
        <f t="shared" si="43"/>
        <v>4800</v>
      </c>
      <c r="L398" s="198"/>
      <c r="M398" s="198"/>
      <c r="N398" s="198"/>
      <c r="O398" s="198"/>
      <c r="P398" s="198"/>
      <c r="Q398" s="198"/>
      <c r="R398" s="198"/>
      <c r="S398" s="198"/>
      <c r="T398" s="198"/>
      <c r="U398" s="198"/>
      <c r="V398" s="198"/>
      <c r="W398" s="198"/>
      <c r="X398" s="198"/>
      <c r="Y398" s="198"/>
      <c r="Z398" s="198"/>
      <c r="AA398" s="198"/>
      <c r="AB398" s="198"/>
      <c r="AC398" s="198"/>
      <c r="AD398" s="198"/>
      <c r="AE398" s="198"/>
      <c r="AF398" s="198"/>
      <c r="AG398" s="198"/>
      <c r="AH398" s="198"/>
      <c r="AI398" s="198"/>
      <c r="AJ398" s="198"/>
      <c r="AK398" s="198"/>
      <c r="AL398" s="198"/>
      <c r="AM398" s="198"/>
      <c r="AN398" s="198"/>
      <c r="AO398" s="198"/>
      <c r="AP398" s="198"/>
      <c r="AQ398" s="198"/>
      <c r="AR398" s="198"/>
      <c r="AS398" s="198"/>
      <c r="AT398" s="198"/>
      <c r="AU398" s="198"/>
      <c r="AV398" s="198"/>
      <c r="AW398" s="198"/>
      <c r="AX398" s="198"/>
      <c r="AY398" s="198"/>
      <c r="AZ398" s="198"/>
      <c r="BA398" s="198"/>
      <c r="BB398" s="198"/>
      <c r="BC398" s="198"/>
      <c r="BD398" s="198"/>
      <c r="BE398" s="198"/>
      <c r="BF398" s="198"/>
      <c r="BG398" s="198"/>
      <c r="BH398" s="198"/>
      <c r="BI398" s="198"/>
      <c r="BJ398" s="198"/>
      <c r="BK398" s="198"/>
      <c r="BL398" s="198"/>
      <c r="BM398" s="198"/>
      <c r="BN398" s="198"/>
      <c r="BO398" s="198"/>
      <c r="BP398" s="198"/>
      <c r="BQ398" s="198"/>
      <c r="BR398" s="198"/>
      <c r="BS398" s="198"/>
      <c r="BT398" s="198"/>
      <c r="BU398" s="198"/>
      <c r="BV398" s="198"/>
      <c r="BW398" s="198"/>
      <c r="BX398" s="198"/>
      <c r="BY398" s="198"/>
      <c r="BZ398" s="198"/>
      <c r="CA398" s="198"/>
      <c r="CB398" s="198"/>
      <c r="CC398" s="198"/>
      <c r="CD398" s="198"/>
      <c r="CE398" s="198"/>
      <c r="CF398" s="198"/>
      <c r="CG398" s="198"/>
      <c r="CH398" s="198"/>
      <c r="CI398" s="198"/>
      <c r="CJ398" s="198"/>
      <c r="CK398" s="198"/>
      <c r="CL398" s="198"/>
      <c r="CM398" s="198"/>
      <c r="CN398" s="198"/>
      <c r="CO398" s="198"/>
      <c r="CP398" s="198"/>
      <c r="CQ398" s="198"/>
      <c r="CR398" s="198"/>
      <c r="CS398" s="198"/>
      <c r="CT398" s="198"/>
      <c r="CU398" s="198"/>
      <c r="CV398" s="198"/>
      <c r="CW398" s="198"/>
      <c r="CX398" s="198"/>
      <c r="CY398" s="198"/>
      <c r="CZ398" s="198"/>
      <c r="DA398" s="198"/>
      <c r="DB398" s="198"/>
      <c r="DC398" s="198"/>
      <c r="DD398" s="198"/>
      <c r="DE398" s="198"/>
      <c r="DF398" s="198"/>
      <c r="DG398" s="198"/>
      <c r="DH398" s="198"/>
      <c r="DI398" s="198"/>
      <c r="DJ398" s="198"/>
      <c r="DK398" s="198"/>
      <c r="DL398" s="198"/>
      <c r="DM398" s="198"/>
      <c r="DN398" s="198"/>
      <c r="DO398" s="198"/>
      <c r="DP398" s="198"/>
      <c r="DQ398" s="198"/>
      <c r="DR398" s="198"/>
      <c r="DS398" s="198"/>
      <c r="DT398" s="198"/>
      <c r="DU398" s="198"/>
      <c r="DV398" s="198"/>
      <c r="DW398" s="198"/>
      <c r="DX398" s="198"/>
      <c r="DY398" s="198"/>
      <c r="DZ398" s="198"/>
      <c r="EA398" s="198"/>
      <c r="EB398" s="198"/>
      <c r="EC398" s="198"/>
      <c r="ED398" s="198"/>
    </row>
    <row r="399" spans="1:134" ht="15.6" customHeight="1" x14ac:dyDescent="0.2">
      <c r="A399" s="92">
        <f t="shared" si="44"/>
        <v>361</v>
      </c>
      <c r="B399" s="89" t="s">
        <v>392</v>
      </c>
      <c r="C399" s="138" t="s">
        <v>92</v>
      </c>
      <c r="D399" s="87">
        <v>2900</v>
      </c>
      <c r="E399" s="109">
        <v>0</v>
      </c>
      <c r="F399" s="110">
        <v>2900</v>
      </c>
      <c r="G399" s="144" t="s">
        <v>1941</v>
      </c>
      <c r="H399" s="138" t="s">
        <v>1349</v>
      </c>
      <c r="I399" s="87">
        <v>3500</v>
      </c>
      <c r="J399" s="87">
        <v>0</v>
      </c>
      <c r="K399" s="87">
        <f t="shared" si="43"/>
        <v>3500</v>
      </c>
      <c r="L399" s="198"/>
      <c r="M399" s="198"/>
      <c r="N399" s="198"/>
      <c r="O399" s="198"/>
      <c r="P399" s="198"/>
      <c r="Q399" s="198"/>
      <c r="R399" s="198"/>
      <c r="S399" s="198"/>
      <c r="T399" s="198"/>
      <c r="U399" s="198"/>
      <c r="V399" s="198"/>
      <c r="W399" s="198"/>
      <c r="X399" s="198"/>
      <c r="Y399" s="198"/>
      <c r="Z399" s="198"/>
      <c r="AA399" s="198"/>
      <c r="AB399" s="198"/>
      <c r="AC399" s="198"/>
      <c r="AD399" s="198"/>
      <c r="AE399" s="198"/>
      <c r="AF399" s="198"/>
      <c r="AG399" s="198"/>
      <c r="AH399" s="198"/>
      <c r="AI399" s="198"/>
      <c r="AJ399" s="198"/>
      <c r="AK399" s="198"/>
      <c r="AL399" s="198"/>
      <c r="AM399" s="198"/>
      <c r="AN399" s="198"/>
      <c r="AO399" s="198"/>
      <c r="AP399" s="198"/>
      <c r="AQ399" s="198"/>
      <c r="AR399" s="198"/>
      <c r="AS399" s="198"/>
      <c r="AT399" s="198"/>
      <c r="AU399" s="198"/>
      <c r="AV399" s="198"/>
      <c r="AW399" s="198"/>
      <c r="AX399" s="198"/>
      <c r="AY399" s="198"/>
      <c r="AZ399" s="198"/>
      <c r="BA399" s="198"/>
      <c r="BB399" s="198"/>
      <c r="BC399" s="198"/>
      <c r="BD399" s="198"/>
      <c r="BE399" s="198"/>
      <c r="BF399" s="198"/>
      <c r="BG399" s="198"/>
      <c r="BH399" s="198"/>
      <c r="BI399" s="198"/>
      <c r="BJ399" s="198"/>
      <c r="BK399" s="198"/>
      <c r="BL399" s="198"/>
      <c r="BM399" s="198"/>
      <c r="BN399" s="198"/>
      <c r="BO399" s="198"/>
      <c r="BP399" s="198"/>
      <c r="BQ399" s="198"/>
      <c r="BR399" s="198"/>
      <c r="BS399" s="198"/>
      <c r="BT399" s="198"/>
      <c r="BU399" s="198"/>
      <c r="BV399" s="198"/>
      <c r="BW399" s="198"/>
      <c r="BX399" s="198"/>
      <c r="BY399" s="198"/>
      <c r="BZ399" s="198"/>
      <c r="CA399" s="198"/>
      <c r="CB399" s="198"/>
      <c r="CC399" s="198"/>
      <c r="CD399" s="198"/>
      <c r="CE399" s="198"/>
      <c r="CF399" s="198"/>
      <c r="CG399" s="198"/>
      <c r="CH399" s="198"/>
      <c r="CI399" s="198"/>
      <c r="CJ399" s="198"/>
      <c r="CK399" s="198"/>
      <c r="CL399" s="198"/>
      <c r="CM399" s="198"/>
      <c r="CN399" s="198"/>
      <c r="CO399" s="198"/>
      <c r="CP399" s="198"/>
      <c r="CQ399" s="198"/>
      <c r="CR399" s="198"/>
      <c r="CS399" s="198"/>
      <c r="CT399" s="198"/>
      <c r="CU399" s="198"/>
      <c r="CV399" s="198"/>
      <c r="CW399" s="198"/>
      <c r="CX399" s="198"/>
      <c r="CY399" s="198"/>
      <c r="CZ399" s="198"/>
      <c r="DA399" s="198"/>
      <c r="DB399" s="198"/>
      <c r="DC399" s="198"/>
      <c r="DD399" s="198"/>
      <c r="DE399" s="198"/>
      <c r="DF399" s="198"/>
      <c r="DG399" s="198"/>
      <c r="DH399" s="198"/>
      <c r="DI399" s="198"/>
      <c r="DJ399" s="198"/>
      <c r="DK399" s="198"/>
      <c r="DL399" s="198"/>
      <c r="DM399" s="198"/>
      <c r="DN399" s="198"/>
      <c r="DO399" s="198"/>
      <c r="DP399" s="198"/>
      <c r="DQ399" s="198"/>
      <c r="DR399" s="198"/>
      <c r="DS399" s="198"/>
      <c r="DT399" s="198"/>
      <c r="DU399" s="198"/>
      <c r="DV399" s="198"/>
      <c r="DW399" s="198"/>
      <c r="DX399" s="198"/>
      <c r="DY399" s="198"/>
      <c r="DZ399" s="198"/>
      <c r="EA399" s="198"/>
      <c r="EB399" s="198"/>
      <c r="EC399" s="198"/>
      <c r="ED399" s="198"/>
    </row>
    <row r="400" spans="1:134" ht="15.6" customHeight="1" x14ac:dyDescent="0.2">
      <c r="A400" s="92">
        <f t="shared" si="44"/>
        <v>362</v>
      </c>
      <c r="B400" s="89" t="s">
        <v>393</v>
      </c>
      <c r="C400" s="167" t="s">
        <v>93</v>
      </c>
      <c r="D400" s="87">
        <v>4100</v>
      </c>
      <c r="E400" s="109">
        <v>0</v>
      </c>
      <c r="F400" s="110">
        <v>4100</v>
      </c>
      <c r="G400" s="144" t="s">
        <v>1295</v>
      </c>
      <c r="H400" s="138" t="s">
        <v>1350</v>
      </c>
      <c r="I400" s="87">
        <v>3300</v>
      </c>
      <c r="J400" s="87">
        <v>0</v>
      </c>
      <c r="K400" s="87">
        <f t="shared" si="43"/>
        <v>3300</v>
      </c>
      <c r="L400" s="198"/>
      <c r="M400" s="198"/>
      <c r="N400" s="198"/>
      <c r="O400" s="198"/>
      <c r="P400" s="198"/>
      <c r="Q400" s="198"/>
      <c r="R400" s="198"/>
      <c r="S400" s="198"/>
      <c r="T400" s="198"/>
      <c r="U400" s="198"/>
      <c r="V400" s="198"/>
      <c r="W400" s="198"/>
      <c r="X400" s="198"/>
      <c r="Y400" s="198"/>
      <c r="Z400" s="198"/>
      <c r="AA400" s="198"/>
      <c r="AB400" s="198"/>
      <c r="AC400" s="198"/>
      <c r="AD400" s="198"/>
      <c r="AE400" s="198"/>
      <c r="AF400" s="198"/>
      <c r="AG400" s="198"/>
      <c r="AH400" s="198"/>
      <c r="AI400" s="198"/>
      <c r="AJ400" s="198"/>
      <c r="AK400" s="198"/>
      <c r="AL400" s="198"/>
      <c r="AM400" s="198"/>
      <c r="AN400" s="198"/>
      <c r="AO400" s="198"/>
      <c r="AP400" s="198"/>
      <c r="AQ400" s="198"/>
      <c r="AR400" s="198"/>
      <c r="AS400" s="198"/>
      <c r="AT400" s="198"/>
      <c r="AU400" s="198"/>
      <c r="AV400" s="198"/>
      <c r="AW400" s="198"/>
      <c r="AX400" s="198"/>
      <c r="AY400" s="198"/>
      <c r="AZ400" s="198"/>
      <c r="BA400" s="198"/>
      <c r="BB400" s="198"/>
      <c r="BC400" s="198"/>
      <c r="BD400" s="198"/>
      <c r="BE400" s="198"/>
      <c r="BF400" s="198"/>
      <c r="BG400" s="198"/>
      <c r="BH400" s="198"/>
      <c r="BI400" s="198"/>
      <c r="BJ400" s="198"/>
      <c r="BK400" s="198"/>
      <c r="BL400" s="198"/>
      <c r="BM400" s="198"/>
      <c r="BN400" s="198"/>
      <c r="BO400" s="198"/>
      <c r="BP400" s="198"/>
      <c r="BQ400" s="198"/>
      <c r="BR400" s="198"/>
      <c r="BS400" s="198"/>
      <c r="BT400" s="198"/>
      <c r="BU400" s="198"/>
      <c r="BV400" s="198"/>
      <c r="BW400" s="198"/>
      <c r="BX400" s="198"/>
      <c r="BY400" s="198"/>
      <c r="BZ400" s="198"/>
      <c r="CA400" s="198"/>
      <c r="CB400" s="198"/>
      <c r="CC400" s="198"/>
      <c r="CD400" s="198"/>
      <c r="CE400" s="198"/>
      <c r="CF400" s="198"/>
      <c r="CG400" s="198"/>
      <c r="CH400" s="198"/>
      <c r="CI400" s="198"/>
      <c r="CJ400" s="198"/>
      <c r="CK400" s="198"/>
      <c r="CL400" s="198"/>
      <c r="CM400" s="198"/>
      <c r="CN400" s="198"/>
      <c r="CO400" s="198"/>
      <c r="CP400" s="198"/>
      <c r="CQ400" s="198"/>
      <c r="CR400" s="198"/>
      <c r="CS400" s="198"/>
      <c r="CT400" s="198"/>
      <c r="CU400" s="198"/>
      <c r="CV400" s="198"/>
      <c r="CW400" s="198"/>
      <c r="CX400" s="198"/>
      <c r="CY400" s="198"/>
      <c r="CZ400" s="198"/>
      <c r="DA400" s="198"/>
      <c r="DB400" s="198"/>
      <c r="DC400" s="198"/>
      <c r="DD400" s="198"/>
      <c r="DE400" s="198"/>
      <c r="DF400" s="198"/>
      <c r="DG400" s="198"/>
      <c r="DH400" s="198"/>
      <c r="DI400" s="198"/>
      <c r="DJ400" s="198"/>
      <c r="DK400" s="198"/>
      <c r="DL400" s="198"/>
      <c r="DM400" s="198"/>
      <c r="DN400" s="198"/>
      <c r="DO400" s="198"/>
      <c r="DP400" s="198"/>
      <c r="DQ400" s="198"/>
      <c r="DR400" s="198"/>
      <c r="DS400" s="198"/>
      <c r="DT400" s="198"/>
      <c r="DU400" s="198"/>
      <c r="DV400" s="198"/>
      <c r="DW400" s="198"/>
      <c r="DX400" s="198"/>
      <c r="DY400" s="198"/>
      <c r="DZ400" s="198"/>
      <c r="EA400" s="198"/>
      <c r="EB400" s="198"/>
      <c r="EC400" s="198"/>
      <c r="ED400" s="198"/>
    </row>
    <row r="401" spans="1:134" s="22" customFormat="1" ht="15.6" customHeight="1" x14ac:dyDescent="0.2">
      <c r="A401" s="92">
        <f t="shared" si="44"/>
        <v>363</v>
      </c>
      <c r="B401" s="89"/>
      <c r="C401" s="168" t="s">
        <v>1533</v>
      </c>
      <c r="D401" s="108"/>
      <c r="E401" s="109"/>
      <c r="F401" s="110"/>
      <c r="G401" s="144" t="s">
        <v>1305</v>
      </c>
      <c r="H401" s="138" t="s">
        <v>1351</v>
      </c>
      <c r="I401" s="87">
        <v>2400</v>
      </c>
      <c r="J401" s="87">
        <v>0</v>
      </c>
      <c r="K401" s="87">
        <f t="shared" si="43"/>
        <v>2400</v>
      </c>
      <c r="L401" s="198"/>
      <c r="M401" s="198"/>
      <c r="N401" s="198"/>
      <c r="O401" s="198"/>
      <c r="P401" s="198"/>
      <c r="Q401" s="198"/>
      <c r="R401" s="198"/>
      <c r="S401" s="198"/>
      <c r="T401" s="198"/>
      <c r="U401" s="198"/>
      <c r="V401" s="198"/>
      <c r="W401" s="198"/>
      <c r="X401" s="198"/>
      <c r="Y401" s="198"/>
      <c r="Z401" s="198"/>
      <c r="AA401" s="198"/>
      <c r="AB401" s="198"/>
      <c r="AC401" s="198"/>
      <c r="AD401" s="198"/>
      <c r="AE401" s="198"/>
      <c r="AF401" s="198"/>
      <c r="AG401" s="198"/>
      <c r="AH401" s="198"/>
      <c r="AI401" s="198"/>
      <c r="AJ401" s="198"/>
      <c r="AK401" s="198"/>
      <c r="AL401" s="198"/>
      <c r="AM401" s="198"/>
      <c r="AN401" s="198"/>
      <c r="AO401" s="198"/>
      <c r="AP401" s="198"/>
      <c r="AQ401" s="198"/>
      <c r="AR401" s="198"/>
      <c r="AS401" s="198"/>
      <c r="AT401" s="198"/>
      <c r="AU401" s="198"/>
      <c r="AV401" s="198"/>
      <c r="AW401" s="198"/>
      <c r="AX401" s="198"/>
      <c r="AY401" s="198"/>
      <c r="AZ401" s="198"/>
      <c r="BA401" s="198"/>
      <c r="BB401" s="198"/>
      <c r="BC401" s="198"/>
      <c r="BD401" s="198"/>
      <c r="BE401" s="198"/>
      <c r="BF401" s="198"/>
      <c r="BG401" s="198"/>
      <c r="BH401" s="198"/>
      <c r="BI401" s="198"/>
      <c r="BJ401" s="198"/>
      <c r="BK401" s="198"/>
      <c r="BL401" s="198"/>
      <c r="BM401" s="198"/>
      <c r="BN401" s="198"/>
      <c r="BO401" s="198"/>
      <c r="BP401" s="198"/>
      <c r="BQ401" s="198"/>
      <c r="BR401" s="198"/>
      <c r="BS401" s="198"/>
      <c r="BT401" s="198"/>
      <c r="BU401" s="198"/>
      <c r="BV401" s="198"/>
      <c r="BW401" s="198"/>
      <c r="BX401" s="198"/>
      <c r="BY401" s="198"/>
      <c r="BZ401" s="198"/>
      <c r="CA401" s="198"/>
      <c r="CB401" s="198"/>
      <c r="CC401" s="198"/>
      <c r="CD401" s="198"/>
      <c r="CE401" s="198"/>
      <c r="CF401" s="198"/>
      <c r="CG401" s="198"/>
      <c r="CH401" s="198"/>
      <c r="CI401" s="198"/>
      <c r="CJ401" s="198"/>
      <c r="CK401" s="198"/>
      <c r="CL401" s="198"/>
      <c r="CM401" s="198"/>
      <c r="CN401" s="198"/>
      <c r="CO401" s="198"/>
      <c r="CP401" s="198"/>
      <c r="CQ401" s="198"/>
      <c r="CR401" s="198"/>
      <c r="CS401" s="198"/>
      <c r="CT401" s="198"/>
      <c r="CU401" s="198"/>
      <c r="CV401" s="198"/>
      <c r="CW401" s="198"/>
      <c r="CX401" s="198"/>
      <c r="CY401" s="198"/>
      <c r="CZ401" s="198"/>
      <c r="DA401" s="198"/>
      <c r="DB401" s="198"/>
      <c r="DC401" s="198"/>
      <c r="DD401" s="198"/>
      <c r="DE401" s="198"/>
      <c r="DF401" s="198"/>
      <c r="DG401" s="198"/>
      <c r="DH401" s="198"/>
      <c r="DI401" s="198"/>
      <c r="DJ401" s="198"/>
      <c r="DK401" s="198"/>
      <c r="DL401" s="198"/>
      <c r="DM401" s="198"/>
      <c r="DN401" s="198"/>
      <c r="DO401" s="198"/>
      <c r="DP401" s="198"/>
      <c r="DQ401" s="198"/>
      <c r="DR401" s="198"/>
      <c r="DS401" s="198"/>
      <c r="DT401" s="198"/>
      <c r="DU401" s="198"/>
      <c r="DV401" s="198"/>
      <c r="DW401" s="198"/>
      <c r="DX401" s="198"/>
      <c r="DY401" s="198"/>
      <c r="DZ401" s="198"/>
      <c r="EA401" s="198"/>
      <c r="EB401" s="198"/>
      <c r="EC401" s="198"/>
      <c r="ED401" s="198"/>
    </row>
    <row r="402" spans="1:134" ht="15.6" customHeight="1" x14ac:dyDescent="0.2">
      <c r="A402" s="92">
        <f t="shared" si="44"/>
        <v>364</v>
      </c>
      <c r="B402" s="107" t="s">
        <v>1492</v>
      </c>
      <c r="C402" s="91" t="s">
        <v>1501</v>
      </c>
      <c r="D402" s="108">
        <v>900</v>
      </c>
      <c r="E402" s="109">
        <v>0</v>
      </c>
      <c r="F402" s="110">
        <f t="shared" ref="F402:F419" si="45">D402</f>
        <v>900</v>
      </c>
      <c r="G402" s="144" t="s">
        <v>1306</v>
      </c>
      <c r="H402" s="167" t="s">
        <v>1352</v>
      </c>
      <c r="I402" s="87">
        <v>4600</v>
      </c>
      <c r="J402" s="87">
        <v>0</v>
      </c>
      <c r="K402" s="87">
        <f t="shared" si="43"/>
        <v>4600</v>
      </c>
      <c r="L402" s="198"/>
      <c r="M402" s="198"/>
      <c r="N402" s="198"/>
      <c r="O402" s="198"/>
      <c r="P402" s="198"/>
      <c r="Q402" s="198"/>
      <c r="R402" s="198"/>
      <c r="S402" s="198"/>
      <c r="T402" s="198"/>
      <c r="U402" s="198"/>
      <c r="V402" s="198"/>
      <c r="W402" s="198"/>
      <c r="X402" s="198"/>
      <c r="Y402" s="198"/>
      <c r="Z402" s="198"/>
      <c r="AA402" s="198"/>
      <c r="AB402" s="198"/>
      <c r="AC402" s="198"/>
      <c r="AD402" s="198"/>
      <c r="AE402" s="198"/>
      <c r="AF402" s="198"/>
      <c r="AG402" s="198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198"/>
      <c r="AT402" s="198"/>
      <c r="AU402" s="198"/>
      <c r="AV402" s="198"/>
      <c r="AW402" s="198"/>
      <c r="AX402" s="198"/>
      <c r="AY402" s="198"/>
      <c r="AZ402" s="198"/>
      <c r="BA402" s="198"/>
      <c r="BB402" s="198"/>
      <c r="BC402" s="198"/>
      <c r="BD402" s="198"/>
      <c r="BE402" s="198"/>
      <c r="BF402" s="198"/>
      <c r="BG402" s="198"/>
      <c r="BH402" s="198"/>
      <c r="BI402" s="198"/>
      <c r="BJ402" s="198"/>
      <c r="BK402" s="198"/>
      <c r="BL402" s="198"/>
      <c r="BM402" s="198"/>
      <c r="BN402" s="198"/>
      <c r="BO402" s="198"/>
      <c r="BP402" s="198"/>
      <c r="BQ402" s="198"/>
      <c r="BR402" s="198"/>
      <c r="BS402" s="198"/>
      <c r="BT402" s="198"/>
      <c r="BU402" s="198"/>
      <c r="BV402" s="198"/>
      <c r="BW402" s="198"/>
      <c r="BX402" s="198"/>
      <c r="BY402" s="198"/>
      <c r="BZ402" s="198"/>
      <c r="CA402" s="198"/>
      <c r="CB402" s="198"/>
      <c r="CC402" s="198"/>
      <c r="CD402" s="198"/>
      <c r="CE402" s="198"/>
      <c r="CF402" s="198"/>
      <c r="CG402" s="198"/>
      <c r="CH402" s="198"/>
      <c r="CI402" s="198"/>
      <c r="CJ402" s="198"/>
      <c r="CK402" s="198"/>
      <c r="CL402" s="198"/>
      <c r="CM402" s="198"/>
      <c r="CN402" s="198"/>
      <c r="CO402" s="198"/>
      <c r="CP402" s="198"/>
      <c r="CQ402" s="198"/>
      <c r="CR402" s="198"/>
      <c r="CS402" s="198"/>
      <c r="CT402" s="198"/>
      <c r="CU402" s="198"/>
      <c r="CV402" s="198"/>
      <c r="CW402" s="198"/>
      <c r="CX402" s="198"/>
      <c r="CY402" s="198"/>
      <c r="CZ402" s="198"/>
      <c r="DA402" s="198"/>
      <c r="DB402" s="198"/>
      <c r="DC402" s="198"/>
      <c r="DD402" s="198"/>
      <c r="DE402" s="198"/>
      <c r="DF402" s="198"/>
      <c r="DG402" s="198"/>
      <c r="DH402" s="198"/>
      <c r="DI402" s="198"/>
      <c r="DJ402" s="198"/>
      <c r="DK402" s="198"/>
      <c r="DL402" s="198"/>
      <c r="DM402" s="198"/>
      <c r="DN402" s="198"/>
      <c r="DO402" s="198"/>
      <c r="DP402" s="198"/>
      <c r="DQ402" s="198"/>
      <c r="DR402" s="198"/>
      <c r="DS402" s="198"/>
      <c r="DT402" s="198"/>
      <c r="DU402" s="198"/>
      <c r="DV402" s="198"/>
      <c r="DW402" s="198"/>
      <c r="DX402" s="198"/>
      <c r="DY402" s="198"/>
      <c r="DZ402" s="198"/>
      <c r="EA402" s="198"/>
      <c r="EB402" s="198"/>
      <c r="EC402" s="198"/>
      <c r="ED402" s="198"/>
    </row>
    <row r="403" spans="1:134" ht="19.5" customHeight="1" x14ac:dyDescent="0.2">
      <c r="A403" s="92"/>
      <c r="B403" s="107" t="s">
        <v>1493</v>
      </c>
      <c r="C403" s="91" t="s">
        <v>1502</v>
      </c>
      <c r="D403" s="108">
        <v>1200</v>
      </c>
      <c r="E403" s="109">
        <v>0</v>
      </c>
      <c r="F403" s="110">
        <f t="shared" si="45"/>
        <v>1200</v>
      </c>
      <c r="G403" s="92"/>
      <c r="H403" s="169" t="s">
        <v>1533</v>
      </c>
      <c r="I403" s="87"/>
      <c r="J403" s="87"/>
      <c r="K403" s="87"/>
      <c r="L403" s="198"/>
      <c r="M403" s="198"/>
      <c r="N403" s="198"/>
      <c r="O403" s="198"/>
      <c r="P403" s="198"/>
      <c r="Q403" s="198"/>
      <c r="R403" s="198"/>
      <c r="S403" s="198"/>
      <c r="T403" s="198"/>
      <c r="U403" s="198"/>
      <c r="V403" s="198"/>
      <c r="W403" s="198"/>
      <c r="X403" s="198"/>
      <c r="Y403" s="198"/>
      <c r="Z403" s="198"/>
      <c r="AA403" s="198"/>
      <c r="AB403" s="198"/>
      <c r="AC403" s="198"/>
      <c r="AD403" s="198"/>
      <c r="AE403" s="198"/>
      <c r="AF403" s="198"/>
      <c r="AG403" s="198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8"/>
      <c r="AT403" s="198"/>
      <c r="AU403" s="198"/>
      <c r="AV403" s="198"/>
      <c r="AW403" s="198"/>
      <c r="AX403" s="198"/>
      <c r="AY403" s="198"/>
      <c r="AZ403" s="198"/>
      <c r="BA403" s="198"/>
      <c r="BB403" s="198"/>
      <c r="BC403" s="198"/>
      <c r="BD403" s="198"/>
      <c r="BE403" s="198"/>
      <c r="BF403" s="198"/>
      <c r="BG403" s="198"/>
      <c r="BH403" s="198"/>
      <c r="BI403" s="198"/>
      <c r="BJ403" s="198"/>
      <c r="BK403" s="198"/>
      <c r="BL403" s="198"/>
      <c r="BM403" s="198"/>
      <c r="BN403" s="198"/>
      <c r="BO403" s="198"/>
      <c r="BP403" s="198"/>
      <c r="BQ403" s="198"/>
      <c r="BR403" s="198"/>
      <c r="BS403" s="198"/>
      <c r="BT403" s="198"/>
      <c r="BU403" s="198"/>
      <c r="BV403" s="198"/>
      <c r="BW403" s="198"/>
      <c r="BX403" s="198"/>
      <c r="BY403" s="198"/>
      <c r="BZ403" s="198"/>
      <c r="CA403" s="198"/>
      <c r="CB403" s="198"/>
      <c r="CC403" s="198"/>
      <c r="CD403" s="198"/>
      <c r="CE403" s="198"/>
      <c r="CF403" s="198"/>
      <c r="CG403" s="198"/>
      <c r="CH403" s="198"/>
      <c r="CI403" s="198"/>
      <c r="CJ403" s="198"/>
      <c r="CK403" s="198"/>
      <c r="CL403" s="198"/>
      <c r="CM403" s="198"/>
      <c r="CN403" s="198"/>
      <c r="CO403" s="198"/>
      <c r="CP403" s="198"/>
      <c r="CQ403" s="198"/>
      <c r="CR403" s="198"/>
      <c r="CS403" s="198"/>
      <c r="CT403" s="198"/>
      <c r="CU403" s="198"/>
      <c r="CV403" s="198"/>
      <c r="CW403" s="198"/>
      <c r="CX403" s="198"/>
      <c r="CY403" s="198"/>
      <c r="CZ403" s="198"/>
      <c r="DA403" s="198"/>
      <c r="DB403" s="198"/>
      <c r="DC403" s="198"/>
      <c r="DD403" s="198"/>
      <c r="DE403" s="198"/>
      <c r="DF403" s="198"/>
      <c r="DG403" s="198"/>
      <c r="DH403" s="198"/>
      <c r="DI403" s="198"/>
      <c r="DJ403" s="198"/>
      <c r="DK403" s="198"/>
      <c r="DL403" s="198"/>
      <c r="DM403" s="198"/>
      <c r="DN403" s="198"/>
      <c r="DO403" s="198"/>
      <c r="DP403" s="198"/>
      <c r="DQ403" s="198"/>
      <c r="DR403" s="198"/>
      <c r="DS403" s="198"/>
      <c r="DT403" s="198"/>
      <c r="DU403" s="198"/>
      <c r="DV403" s="198"/>
      <c r="DW403" s="198"/>
      <c r="DX403" s="198"/>
      <c r="DY403" s="198"/>
      <c r="DZ403" s="198"/>
      <c r="EA403" s="198"/>
      <c r="EB403" s="198"/>
      <c r="EC403" s="198"/>
      <c r="ED403" s="198"/>
    </row>
    <row r="404" spans="1:134" ht="16.899999999999999" customHeight="1" x14ac:dyDescent="0.2">
      <c r="A404" s="92">
        <v>365</v>
      </c>
      <c r="B404" s="107" t="s">
        <v>1494</v>
      </c>
      <c r="C404" s="91" t="s">
        <v>1503</v>
      </c>
      <c r="D404" s="108">
        <v>1500</v>
      </c>
      <c r="E404" s="109">
        <v>0</v>
      </c>
      <c r="F404" s="110">
        <f t="shared" si="45"/>
        <v>1500</v>
      </c>
      <c r="G404" s="111" t="s">
        <v>1492</v>
      </c>
      <c r="H404" s="91" t="s">
        <v>1501</v>
      </c>
      <c r="I404" s="87">
        <v>2400</v>
      </c>
      <c r="J404" s="87">
        <v>0</v>
      </c>
      <c r="K404" s="87">
        <f t="shared" ref="K404:K420" si="46">I404+J404</f>
        <v>2400</v>
      </c>
      <c r="L404" s="198"/>
      <c r="M404" s="198"/>
      <c r="N404" s="198"/>
      <c r="O404" s="198"/>
      <c r="P404" s="198"/>
      <c r="Q404" s="198"/>
      <c r="R404" s="198"/>
      <c r="S404" s="198"/>
      <c r="T404" s="198"/>
      <c r="U404" s="198"/>
      <c r="V404" s="198"/>
      <c r="W404" s="198"/>
      <c r="X404" s="198"/>
      <c r="Y404" s="198"/>
      <c r="Z404" s="198"/>
      <c r="AA404" s="198"/>
      <c r="AB404" s="198"/>
      <c r="AC404" s="198"/>
      <c r="AD404" s="198"/>
      <c r="AE404" s="198"/>
      <c r="AF404" s="198"/>
      <c r="AG404" s="198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8"/>
      <c r="AT404" s="198"/>
      <c r="AU404" s="198"/>
      <c r="AV404" s="198"/>
      <c r="AW404" s="198"/>
      <c r="AX404" s="198"/>
      <c r="AY404" s="198"/>
      <c r="AZ404" s="198"/>
      <c r="BA404" s="198"/>
      <c r="BB404" s="198"/>
      <c r="BC404" s="198"/>
      <c r="BD404" s="198"/>
      <c r="BE404" s="198"/>
      <c r="BF404" s="198"/>
      <c r="BG404" s="198"/>
      <c r="BH404" s="198"/>
      <c r="BI404" s="198"/>
      <c r="BJ404" s="198"/>
      <c r="BK404" s="198"/>
      <c r="BL404" s="198"/>
      <c r="BM404" s="198"/>
      <c r="BN404" s="198"/>
      <c r="BO404" s="198"/>
      <c r="BP404" s="198"/>
      <c r="BQ404" s="198"/>
      <c r="BR404" s="198"/>
      <c r="BS404" s="198"/>
      <c r="BT404" s="198"/>
      <c r="BU404" s="198"/>
      <c r="BV404" s="198"/>
      <c r="BW404" s="198"/>
      <c r="BX404" s="198"/>
      <c r="BY404" s="198"/>
      <c r="BZ404" s="198"/>
      <c r="CA404" s="198"/>
      <c r="CB404" s="198"/>
      <c r="CC404" s="198"/>
      <c r="CD404" s="198"/>
      <c r="CE404" s="198"/>
      <c r="CF404" s="198"/>
      <c r="CG404" s="198"/>
      <c r="CH404" s="198"/>
      <c r="CI404" s="198"/>
      <c r="CJ404" s="198"/>
      <c r="CK404" s="198"/>
      <c r="CL404" s="198"/>
      <c r="CM404" s="198"/>
      <c r="CN404" s="198"/>
      <c r="CO404" s="198"/>
      <c r="CP404" s="198"/>
      <c r="CQ404" s="198"/>
      <c r="CR404" s="198"/>
      <c r="CS404" s="198"/>
      <c r="CT404" s="198"/>
      <c r="CU404" s="198"/>
      <c r="CV404" s="198"/>
      <c r="CW404" s="198"/>
      <c r="CX404" s="198"/>
      <c r="CY404" s="198"/>
      <c r="CZ404" s="198"/>
      <c r="DA404" s="198"/>
      <c r="DB404" s="198"/>
      <c r="DC404" s="198"/>
      <c r="DD404" s="198"/>
      <c r="DE404" s="198"/>
      <c r="DF404" s="198"/>
      <c r="DG404" s="198"/>
      <c r="DH404" s="198"/>
      <c r="DI404" s="198"/>
      <c r="DJ404" s="198"/>
      <c r="DK404" s="198"/>
      <c r="DL404" s="198"/>
      <c r="DM404" s="198"/>
      <c r="DN404" s="198"/>
      <c r="DO404" s="198"/>
      <c r="DP404" s="198"/>
      <c r="DQ404" s="198"/>
      <c r="DR404" s="198"/>
      <c r="DS404" s="198"/>
      <c r="DT404" s="198"/>
      <c r="DU404" s="198"/>
      <c r="DV404" s="198"/>
      <c r="DW404" s="198"/>
      <c r="DX404" s="198"/>
      <c r="DY404" s="198"/>
      <c r="DZ404" s="198"/>
      <c r="EA404" s="198"/>
      <c r="EB404" s="198"/>
      <c r="EC404" s="198"/>
      <c r="ED404" s="198"/>
    </row>
    <row r="405" spans="1:134" ht="15" customHeight="1" x14ac:dyDescent="0.2">
      <c r="A405" s="92">
        <v>366</v>
      </c>
      <c r="B405" s="107" t="s">
        <v>1218</v>
      </c>
      <c r="C405" s="91" t="s">
        <v>530</v>
      </c>
      <c r="D405" s="108">
        <v>2200</v>
      </c>
      <c r="E405" s="109">
        <v>0</v>
      </c>
      <c r="F405" s="110">
        <f t="shared" si="45"/>
        <v>2200</v>
      </c>
      <c r="G405" s="111" t="s">
        <v>1493</v>
      </c>
      <c r="H405" s="91" t="s">
        <v>1502</v>
      </c>
      <c r="I405" s="87">
        <v>3150</v>
      </c>
      <c r="J405" s="87">
        <v>0</v>
      </c>
      <c r="K405" s="87">
        <f t="shared" si="46"/>
        <v>3150</v>
      </c>
      <c r="L405" s="198"/>
      <c r="M405" s="198"/>
      <c r="N405" s="198"/>
      <c r="O405" s="198"/>
      <c r="P405" s="198"/>
      <c r="Q405" s="198"/>
      <c r="R405" s="198"/>
      <c r="S405" s="198"/>
      <c r="T405" s="198"/>
      <c r="U405" s="198"/>
      <c r="V405" s="198"/>
      <c r="W405" s="198"/>
      <c r="X405" s="198"/>
      <c r="Y405" s="198"/>
      <c r="Z405" s="198"/>
      <c r="AA405" s="198"/>
      <c r="AB405" s="198"/>
      <c r="AC405" s="198"/>
      <c r="AD405" s="198"/>
      <c r="AE405" s="198"/>
      <c r="AF405" s="198"/>
      <c r="AG405" s="198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8"/>
      <c r="AT405" s="198"/>
      <c r="AU405" s="198"/>
      <c r="AV405" s="198"/>
      <c r="AW405" s="198"/>
      <c r="AX405" s="198"/>
      <c r="AY405" s="198"/>
      <c r="AZ405" s="198"/>
      <c r="BA405" s="198"/>
      <c r="BB405" s="198"/>
      <c r="BC405" s="198"/>
      <c r="BD405" s="198"/>
      <c r="BE405" s="198"/>
      <c r="BF405" s="198"/>
      <c r="BG405" s="198"/>
      <c r="BH405" s="198"/>
      <c r="BI405" s="198"/>
      <c r="BJ405" s="198"/>
      <c r="BK405" s="198"/>
      <c r="BL405" s="198"/>
      <c r="BM405" s="198"/>
      <c r="BN405" s="198"/>
      <c r="BO405" s="198"/>
      <c r="BP405" s="198"/>
      <c r="BQ405" s="198"/>
      <c r="BR405" s="198"/>
      <c r="BS405" s="198"/>
      <c r="BT405" s="198"/>
      <c r="BU405" s="198"/>
      <c r="BV405" s="198"/>
      <c r="BW405" s="198"/>
      <c r="BX405" s="198"/>
      <c r="BY405" s="198"/>
      <c r="BZ405" s="198"/>
      <c r="CA405" s="198"/>
      <c r="CB405" s="198"/>
      <c r="CC405" s="198"/>
      <c r="CD405" s="198"/>
      <c r="CE405" s="198"/>
      <c r="CF405" s="198"/>
      <c r="CG405" s="198"/>
      <c r="CH405" s="198"/>
      <c r="CI405" s="198"/>
      <c r="CJ405" s="198"/>
      <c r="CK405" s="198"/>
      <c r="CL405" s="198"/>
      <c r="CM405" s="198"/>
      <c r="CN405" s="198"/>
      <c r="CO405" s="198"/>
      <c r="CP405" s="198"/>
      <c r="CQ405" s="198"/>
      <c r="CR405" s="198"/>
      <c r="CS405" s="198"/>
      <c r="CT405" s="198"/>
      <c r="CU405" s="198"/>
      <c r="CV405" s="198"/>
      <c r="CW405" s="198"/>
      <c r="CX405" s="198"/>
      <c r="CY405" s="198"/>
      <c r="CZ405" s="198"/>
      <c r="DA405" s="198"/>
      <c r="DB405" s="198"/>
      <c r="DC405" s="198"/>
      <c r="DD405" s="198"/>
      <c r="DE405" s="198"/>
      <c r="DF405" s="198"/>
      <c r="DG405" s="198"/>
      <c r="DH405" s="198"/>
      <c r="DI405" s="198"/>
      <c r="DJ405" s="198"/>
      <c r="DK405" s="198"/>
      <c r="DL405" s="198"/>
      <c r="DM405" s="198"/>
      <c r="DN405" s="198"/>
      <c r="DO405" s="198"/>
      <c r="DP405" s="198"/>
      <c r="DQ405" s="198"/>
      <c r="DR405" s="198"/>
      <c r="DS405" s="198"/>
      <c r="DT405" s="198"/>
      <c r="DU405" s="198"/>
      <c r="DV405" s="198"/>
      <c r="DW405" s="198"/>
      <c r="DX405" s="198"/>
      <c r="DY405" s="198"/>
      <c r="DZ405" s="198"/>
      <c r="EA405" s="198"/>
      <c r="EB405" s="198"/>
      <c r="EC405" s="198"/>
      <c r="ED405" s="198"/>
    </row>
    <row r="406" spans="1:134" ht="15" customHeight="1" x14ac:dyDescent="0.2">
      <c r="A406" s="92">
        <f t="shared" ref="A406:A420" si="47">A405+1</f>
        <v>367</v>
      </c>
      <c r="B406" s="112" t="s">
        <v>1495</v>
      </c>
      <c r="C406" s="91" t="s">
        <v>1504</v>
      </c>
      <c r="D406" s="108">
        <v>900</v>
      </c>
      <c r="E406" s="109">
        <v>0</v>
      </c>
      <c r="F406" s="110">
        <f t="shared" si="45"/>
        <v>900</v>
      </c>
      <c r="G406" s="111" t="s">
        <v>1494</v>
      </c>
      <c r="H406" s="91" t="s">
        <v>1503</v>
      </c>
      <c r="I406" s="87">
        <v>4500</v>
      </c>
      <c r="J406" s="87">
        <v>0</v>
      </c>
      <c r="K406" s="87">
        <f t="shared" si="46"/>
        <v>4500</v>
      </c>
      <c r="L406" s="198"/>
      <c r="M406" s="198"/>
      <c r="N406" s="198"/>
      <c r="O406" s="198"/>
      <c r="P406" s="198"/>
      <c r="Q406" s="198"/>
      <c r="R406" s="198"/>
      <c r="S406" s="198"/>
      <c r="T406" s="198"/>
      <c r="U406" s="198"/>
      <c r="V406" s="198"/>
      <c r="W406" s="198"/>
      <c r="X406" s="198"/>
      <c r="Y406" s="198"/>
      <c r="Z406" s="198"/>
      <c r="AA406" s="198"/>
      <c r="AB406" s="198"/>
      <c r="AC406" s="198"/>
      <c r="AD406" s="198"/>
      <c r="AE406" s="198"/>
      <c r="AF406" s="198"/>
      <c r="AG406" s="198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8"/>
      <c r="AT406" s="198"/>
      <c r="AU406" s="198"/>
      <c r="AV406" s="198"/>
      <c r="AW406" s="198"/>
      <c r="AX406" s="198"/>
      <c r="AY406" s="198"/>
      <c r="AZ406" s="198"/>
      <c r="BA406" s="198"/>
      <c r="BB406" s="198"/>
      <c r="BC406" s="198"/>
      <c r="BD406" s="198"/>
      <c r="BE406" s="198"/>
      <c r="BF406" s="198"/>
      <c r="BG406" s="198"/>
      <c r="BH406" s="198"/>
      <c r="BI406" s="198"/>
      <c r="BJ406" s="198"/>
      <c r="BK406" s="198"/>
      <c r="BL406" s="198"/>
      <c r="BM406" s="198"/>
      <c r="BN406" s="198"/>
      <c r="BO406" s="198"/>
      <c r="BP406" s="198"/>
      <c r="BQ406" s="198"/>
      <c r="BR406" s="198"/>
      <c r="BS406" s="198"/>
      <c r="BT406" s="198"/>
      <c r="BU406" s="198"/>
      <c r="BV406" s="198"/>
      <c r="BW406" s="198"/>
      <c r="BX406" s="198"/>
      <c r="BY406" s="198"/>
      <c r="BZ406" s="198"/>
      <c r="CA406" s="198"/>
      <c r="CB406" s="198"/>
      <c r="CC406" s="198"/>
      <c r="CD406" s="198"/>
      <c r="CE406" s="198"/>
      <c r="CF406" s="198"/>
      <c r="CG406" s="198"/>
      <c r="CH406" s="198"/>
      <c r="CI406" s="198"/>
      <c r="CJ406" s="198"/>
      <c r="CK406" s="198"/>
      <c r="CL406" s="198"/>
      <c r="CM406" s="198"/>
      <c r="CN406" s="198"/>
      <c r="CO406" s="198"/>
      <c r="CP406" s="198"/>
      <c r="CQ406" s="198"/>
      <c r="CR406" s="198"/>
      <c r="CS406" s="198"/>
      <c r="CT406" s="198"/>
      <c r="CU406" s="198"/>
      <c r="CV406" s="198"/>
      <c r="CW406" s="198"/>
      <c r="CX406" s="198"/>
      <c r="CY406" s="198"/>
      <c r="CZ406" s="198"/>
      <c r="DA406" s="198"/>
      <c r="DB406" s="198"/>
      <c r="DC406" s="198"/>
      <c r="DD406" s="198"/>
      <c r="DE406" s="198"/>
      <c r="DF406" s="198"/>
      <c r="DG406" s="198"/>
      <c r="DH406" s="198"/>
      <c r="DI406" s="198"/>
      <c r="DJ406" s="198"/>
      <c r="DK406" s="198"/>
      <c r="DL406" s="198"/>
      <c r="DM406" s="198"/>
      <c r="DN406" s="198"/>
      <c r="DO406" s="198"/>
      <c r="DP406" s="198"/>
      <c r="DQ406" s="198"/>
      <c r="DR406" s="198"/>
      <c r="DS406" s="198"/>
      <c r="DT406" s="198"/>
      <c r="DU406" s="198"/>
      <c r="DV406" s="198"/>
      <c r="DW406" s="198"/>
      <c r="DX406" s="198"/>
      <c r="DY406" s="198"/>
      <c r="DZ406" s="198"/>
      <c r="EA406" s="198"/>
      <c r="EB406" s="198"/>
      <c r="EC406" s="198"/>
      <c r="ED406" s="198"/>
    </row>
    <row r="407" spans="1:134" ht="15" customHeight="1" x14ac:dyDescent="0.2">
      <c r="A407" s="92">
        <f t="shared" si="47"/>
        <v>368</v>
      </c>
      <c r="B407" s="112" t="s">
        <v>1496</v>
      </c>
      <c r="C407" s="91" t="s">
        <v>1505</v>
      </c>
      <c r="D407" s="108">
        <v>1800</v>
      </c>
      <c r="E407" s="109">
        <v>0</v>
      </c>
      <c r="F407" s="110">
        <f t="shared" si="45"/>
        <v>1800</v>
      </c>
      <c r="G407" s="111" t="s">
        <v>1218</v>
      </c>
      <c r="H407" s="91" t="s">
        <v>530</v>
      </c>
      <c r="I407" s="87">
        <v>5150</v>
      </c>
      <c r="J407" s="87">
        <v>0</v>
      </c>
      <c r="K407" s="87">
        <f t="shared" si="46"/>
        <v>5150</v>
      </c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198"/>
      <c r="X407" s="198"/>
      <c r="Y407" s="198"/>
      <c r="Z407" s="198"/>
      <c r="AA407" s="198"/>
      <c r="AB407" s="198"/>
      <c r="AC407" s="198"/>
      <c r="AD407" s="198"/>
      <c r="AE407" s="198"/>
      <c r="AF407" s="198"/>
      <c r="AG407" s="198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198"/>
      <c r="AT407" s="198"/>
      <c r="AU407" s="198"/>
      <c r="AV407" s="198"/>
      <c r="AW407" s="198"/>
      <c r="AX407" s="198"/>
      <c r="AY407" s="198"/>
      <c r="AZ407" s="198"/>
      <c r="BA407" s="198"/>
      <c r="BB407" s="198"/>
      <c r="BC407" s="198"/>
      <c r="BD407" s="198"/>
      <c r="BE407" s="198"/>
      <c r="BF407" s="198"/>
      <c r="BG407" s="198"/>
      <c r="BH407" s="198"/>
      <c r="BI407" s="198"/>
      <c r="BJ407" s="198"/>
      <c r="BK407" s="198"/>
      <c r="BL407" s="198"/>
      <c r="BM407" s="198"/>
      <c r="BN407" s="198"/>
      <c r="BO407" s="198"/>
      <c r="BP407" s="198"/>
      <c r="BQ407" s="198"/>
      <c r="BR407" s="198"/>
      <c r="BS407" s="198"/>
      <c r="BT407" s="198"/>
      <c r="BU407" s="198"/>
      <c r="BV407" s="198"/>
      <c r="BW407" s="198"/>
      <c r="BX407" s="198"/>
      <c r="BY407" s="198"/>
      <c r="BZ407" s="198"/>
      <c r="CA407" s="198"/>
      <c r="CB407" s="198"/>
      <c r="CC407" s="198"/>
      <c r="CD407" s="198"/>
      <c r="CE407" s="198"/>
      <c r="CF407" s="198"/>
      <c r="CG407" s="198"/>
      <c r="CH407" s="198"/>
      <c r="CI407" s="198"/>
      <c r="CJ407" s="198"/>
      <c r="CK407" s="198"/>
      <c r="CL407" s="198"/>
      <c r="CM407" s="198"/>
      <c r="CN407" s="198"/>
      <c r="CO407" s="198"/>
      <c r="CP407" s="198"/>
      <c r="CQ407" s="198"/>
      <c r="CR407" s="198"/>
      <c r="CS407" s="198"/>
      <c r="CT407" s="198"/>
      <c r="CU407" s="198"/>
      <c r="CV407" s="198"/>
      <c r="CW407" s="198"/>
      <c r="CX407" s="198"/>
      <c r="CY407" s="198"/>
      <c r="CZ407" s="198"/>
      <c r="DA407" s="198"/>
      <c r="DB407" s="198"/>
      <c r="DC407" s="198"/>
      <c r="DD407" s="198"/>
      <c r="DE407" s="198"/>
      <c r="DF407" s="198"/>
      <c r="DG407" s="198"/>
      <c r="DH407" s="198"/>
      <c r="DI407" s="198"/>
      <c r="DJ407" s="198"/>
      <c r="DK407" s="198"/>
      <c r="DL407" s="198"/>
      <c r="DM407" s="198"/>
      <c r="DN407" s="198"/>
      <c r="DO407" s="198"/>
      <c r="DP407" s="198"/>
      <c r="DQ407" s="198"/>
      <c r="DR407" s="198"/>
      <c r="DS407" s="198"/>
      <c r="DT407" s="198"/>
      <c r="DU407" s="198"/>
      <c r="DV407" s="198"/>
      <c r="DW407" s="198"/>
      <c r="DX407" s="198"/>
      <c r="DY407" s="198"/>
      <c r="DZ407" s="198"/>
      <c r="EA407" s="198"/>
      <c r="EB407" s="198"/>
      <c r="EC407" s="198"/>
      <c r="ED407" s="198"/>
    </row>
    <row r="408" spans="1:134" s="79" customFormat="1" ht="15" customHeight="1" x14ac:dyDescent="0.2">
      <c r="A408" s="92">
        <f t="shared" si="47"/>
        <v>369</v>
      </c>
      <c r="B408" s="112" t="s">
        <v>1497</v>
      </c>
      <c r="C408" s="91" t="s">
        <v>1506</v>
      </c>
      <c r="D408" s="108">
        <v>2300</v>
      </c>
      <c r="E408" s="109">
        <v>0</v>
      </c>
      <c r="F408" s="110">
        <f t="shared" si="45"/>
        <v>2300</v>
      </c>
      <c r="G408" s="112" t="s">
        <v>1495</v>
      </c>
      <c r="H408" s="91" t="s">
        <v>1504</v>
      </c>
      <c r="I408" s="87">
        <v>3000</v>
      </c>
      <c r="J408" s="87">
        <v>0</v>
      </c>
      <c r="K408" s="87">
        <f t="shared" si="46"/>
        <v>3000</v>
      </c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198"/>
      <c r="X408" s="198"/>
      <c r="Y408" s="198"/>
      <c r="Z408" s="198"/>
      <c r="AA408" s="198"/>
      <c r="AB408" s="198"/>
      <c r="AC408" s="198"/>
      <c r="AD408" s="198"/>
      <c r="AE408" s="198"/>
      <c r="AF408" s="198"/>
      <c r="AG408" s="198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198"/>
      <c r="AT408" s="198"/>
      <c r="AU408" s="198"/>
      <c r="AV408" s="198"/>
      <c r="AW408" s="198"/>
      <c r="AX408" s="198"/>
      <c r="AY408" s="198"/>
      <c r="AZ408" s="198"/>
      <c r="BA408" s="198"/>
      <c r="BB408" s="198"/>
      <c r="BC408" s="198"/>
      <c r="BD408" s="198"/>
      <c r="BE408" s="198"/>
      <c r="BF408" s="198"/>
      <c r="BG408" s="198"/>
      <c r="BH408" s="198"/>
      <c r="BI408" s="198"/>
      <c r="BJ408" s="198"/>
      <c r="BK408" s="198"/>
      <c r="BL408" s="198"/>
      <c r="BM408" s="198"/>
      <c r="BN408" s="198"/>
      <c r="BO408" s="198"/>
      <c r="BP408" s="198"/>
      <c r="BQ408" s="198"/>
      <c r="BR408" s="198"/>
      <c r="BS408" s="198"/>
      <c r="BT408" s="198"/>
      <c r="BU408" s="198"/>
      <c r="BV408" s="198"/>
      <c r="BW408" s="198"/>
      <c r="BX408" s="198"/>
      <c r="BY408" s="198"/>
      <c r="BZ408" s="198"/>
      <c r="CA408" s="198"/>
      <c r="CB408" s="198"/>
      <c r="CC408" s="198"/>
      <c r="CD408" s="198"/>
      <c r="CE408" s="198"/>
      <c r="CF408" s="198"/>
      <c r="CG408" s="198"/>
      <c r="CH408" s="198"/>
      <c r="CI408" s="198"/>
      <c r="CJ408" s="198"/>
      <c r="CK408" s="198"/>
      <c r="CL408" s="198"/>
      <c r="CM408" s="198"/>
      <c r="CN408" s="198"/>
      <c r="CO408" s="198"/>
      <c r="CP408" s="198"/>
      <c r="CQ408" s="198"/>
      <c r="CR408" s="198"/>
      <c r="CS408" s="198"/>
      <c r="CT408" s="198"/>
      <c r="CU408" s="198"/>
      <c r="CV408" s="198"/>
      <c r="CW408" s="198"/>
      <c r="CX408" s="198"/>
      <c r="CY408" s="198"/>
      <c r="CZ408" s="198"/>
      <c r="DA408" s="198"/>
      <c r="DB408" s="198"/>
      <c r="DC408" s="198"/>
      <c r="DD408" s="198"/>
      <c r="DE408" s="198"/>
      <c r="DF408" s="198"/>
      <c r="DG408" s="198"/>
      <c r="DH408" s="198"/>
      <c r="DI408" s="198"/>
      <c r="DJ408" s="198"/>
      <c r="DK408" s="198"/>
      <c r="DL408" s="198"/>
      <c r="DM408" s="198"/>
      <c r="DN408" s="198"/>
      <c r="DO408" s="198"/>
      <c r="DP408" s="198"/>
      <c r="DQ408" s="198"/>
      <c r="DR408" s="198"/>
      <c r="DS408" s="198"/>
      <c r="DT408" s="198"/>
      <c r="DU408" s="198"/>
      <c r="DV408" s="198"/>
      <c r="DW408" s="198"/>
      <c r="DX408" s="198"/>
      <c r="DY408" s="198"/>
      <c r="DZ408" s="198"/>
      <c r="EA408" s="198"/>
      <c r="EB408" s="198"/>
      <c r="EC408" s="198"/>
      <c r="ED408" s="198"/>
    </row>
    <row r="409" spans="1:134" ht="15" customHeight="1" x14ac:dyDescent="0.2">
      <c r="A409" s="92">
        <f t="shared" si="47"/>
        <v>370</v>
      </c>
      <c r="B409" s="112" t="s">
        <v>1498</v>
      </c>
      <c r="C409" s="91" t="s">
        <v>1507</v>
      </c>
      <c r="D409" s="108">
        <v>3350</v>
      </c>
      <c r="E409" s="109">
        <v>0</v>
      </c>
      <c r="F409" s="110">
        <f t="shared" si="45"/>
        <v>3350</v>
      </c>
      <c r="G409" s="112" t="s">
        <v>1496</v>
      </c>
      <c r="H409" s="91" t="s">
        <v>1505</v>
      </c>
      <c r="I409" s="87">
        <v>3800</v>
      </c>
      <c r="J409" s="87">
        <v>0</v>
      </c>
      <c r="K409" s="87">
        <f t="shared" si="46"/>
        <v>3800</v>
      </c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198"/>
      <c r="X409" s="198"/>
      <c r="Y409" s="198"/>
      <c r="Z409" s="198"/>
      <c r="AA409" s="198"/>
      <c r="AB409" s="198"/>
      <c r="AC409" s="198"/>
      <c r="AD409" s="198"/>
      <c r="AE409" s="198"/>
      <c r="AF409" s="198"/>
      <c r="AG409" s="198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198"/>
      <c r="AT409" s="198"/>
      <c r="AU409" s="198"/>
      <c r="AV409" s="198"/>
      <c r="AW409" s="198"/>
      <c r="AX409" s="198"/>
      <c r="AY409" s="198"/>
      <c r="AZ409" s="198"/>
      <c r="BA409" s="198"/>
      <c r="BB409" s="198"/>
      <c r="BC409" s="198"/>
      <c r="BD409" s="198"/>
      <c r="BE409" s="198"/>
      <c r="BF409" s="198"/>
      <c r="BG409" s="198"/>
      <c r="BH409" s="198"/>
      <c r="BI409" s="198"/>
      <c r="BJ409" s="198"/>
      <c r="BK409" s="198"/>
      <c r="BL409" s="198"/>
      <c r="BM409" s="198"/>
      <c r="BN409" s="198"/>
      <c r="BO409" s="198"/>
      <c r="BP409" s="198"/>
      <c r="BQ409" s="198"/>
      <c r="BR409" s="198"/>
      <c r="BS409" s="198"/>
      <c r="BT409" s="198"/>
      <c r="BU409" s="198"/>
      <c r="BV409" s="198"/>
      <c r="BW409" s="198"/>
      <c r="BX409" s="198"/>
      <c r="BY409" s="198"/>
      <c r="BZ409" s="198"/>
      <c r="CA409" s="198"/>
      <c r="CB409" s="198"/>
      <c r="CC409" s="198"/>
      <c r="CD409" s="198"/>
      <c r="CE409" s="198"/>
      <c r="CF409" s="198"/>
      <c r="CG409" s="198"/>
      <c r="CH409" s="198"/>
      <c r="CI409" s="198"/>
      <c r="CJ409" s="198"/>
      <c r="CK409" s="198"/>
      <c r="CL409" s="198"/>
      <c r="CM409" s="198"/>
      <c r="CN409" s="198"/>
      <c r="CO409" s="198"/>
      <c r="CP409" s="198"/>
      <c r="CQ409" s="198"/>
      <c r="CR409" s="198"/>
      <c r="CS409" s="198"/>
      <c r="CT409" s="198"/>
      <c r="CU409" s="198"/>
      <c r="CV409" s="198"/>
      <c r="CW409" s="198"/>
      <c r="CX409" s="198"/>
      <c r="CY409" s="198"/>
      <c r="CZ409" s="198"/>
      <c r="DA409" s="198"/>
      <c r="DB409" s="198"/>
      <c r="DC409" s="198"/>
      <c r="DD409" s="198"/>
      <c r="DE409" s="198"/>
      <c r="DF409" s="198"/>
      <c r="DG409" s="198"/>
      <c r="DH409" s="198"/>
      <c r="DI409" s="198"/>
      <c r="DJ409" s="198"/>
      <c r="DK409" s="198"/>
      <c r="DL409" s="198"/>
      <c r="DM409" s="198"/>
      <c r="DN409" s="198"/>
      <c r="DO409" s="198"/>
      <c r="DP409" s="198"/>
      <c r="DQ409" s="198"/>
      <c r="DR409" s="198"/>
      <c r="DS409" s="198"/>
      <c r="DT409" s="198"/>
      <c r="DU409" s="198"/>
      <c r="DV409" s="198"/>
      <c r="DW409" s="198"/>
      <c r="DX409" s="198"/>
      <c r="DY409" s="198"/>
      <c r="DZ409" s="198"/>
      <c r="EA409" s="198"/>
      <c r="EB409" s="198"/>
      <c r="EC409" s="198"/>
      <c r="ED409" s="198"/>
    </row>
    <row r="410" spans="1:134" ht="15" customHeight="1" x14ac:dyDescent="0.2">
      <c r="A410" s="92">
        <f t="shared" si="47"/>
        <v>371</v>
      </c>
      <c r="B410" s="112" t="s">
        <v>1219</v>
      </c>
      <c r="C410" s="91" t="s">
        <v>531</v>
      </c>
      <c r="D410" s="108">
        <v>3650</v>
      </c>
      <c r="E410" s="109">
        <v>0</v>
      </c>
      <c r="F410" s="110">
        <f t="shared" si="45"/>
        <v>3650</v>
      </c>
      <c r="G410" s="112" t="s">
        <v>1497</v>
      </c>
      <c r="H410" s="91" t="s">
        <v>1506</v>
      </c>
      <c r="I410" s="87">
        <v>5400</v>
      </c>
      <c r="J410" s="87">
        <v>0</v>
      </c>
      <c r="K410" s="87">
        <f t="shared" si="46"/>
        <v>5400</v>
      </c>
      <c r="L410" s="198"/>
      <c r="M410" s="198"/>
      <c r="N410" s="198"/>
      <c r="O410" s="198"/>
      <c r="P410" s="198"/>
      <c r="Q410" s="198"/>
      <c r="R410" s="198"/>
      <c r="S410" s="198"/>
      <c r="T410" s="198"/>
      <c r="U410" s="198"/>
      <c r="V410" s="198"/>
      <c r="W410" s="198"/>
      <c r="X410" s="198"/>
      <c r="Y410" s="198"/>
      <c r="Z410" s="198"/>
      <c r="AA410" s="198"/>
      <c r="AB410" s="198"/>
      <c r="AC410" s="198"/>
      <c r="AD410" s="198"/>
      <c r="AE410" s="198"/>
      <c r="AF410" s="198"/>
      <c r="AG410" s="198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198"/>
      <c r="AT410" s="198"/>
      <c r="AU410" s="198"/>
      <c r="AV410" s="198"/>
      <c r="AW410" s="198"/>
      <c r="AX410" s="198"/>
      <c r="AY410" s="198"/>
      <c r="AZ410" s="198"/>
      <c r="BA410" s="198"/>
      <c r="BB410" s="198"/>
      <c r="BC410" s="198"/>
      <c r="BD410" s="198"/>
      <c r="BE410" s="198"/>
      <c r="BF410" s="198"/>
      <c r="BG410" s="198"/>
      <c r="BH410" s="198"/>
      <c r="BI410" s="198"/>
      <c r="BJ410" s="198"/>
      <c r="BK410" s="198"/>
      <c r="BL410" s="198"/>
      <c r="BM410" s="198"/>
      <c r="BN410" s="198"/>
      <c r="BO410" s="198"/>
      <c r="BP410" s="198"/>
      <c r="BQ410" s="198"/>
      <c r="BR410" s="198"/>
      <c r="BS410" s="198"/>
      <c r="BT410" s="198"/>
      <c r="BU410" s="198"/>
      <c r="BV410" s="198"/>
      <c r="BW410" s="198"/>
      <c r="BX410" s="198"/>
      <c r="BY410" s="198"/>
      <c r="BZ410" s="198"/>
      <c r="CA410" s="198"/>
      <c r="CB410" s="198"/>
      <c r="CC410" s="198"/>
      <c r="CD410" s="198"/>
      <c r="CE410" s="198"/>
      <c r="CF410" s="198"/>
      <c r="CG410" s="198"/>
      <c r="CH410" s="198"/>
      <c r="CI410" s="198"/>
      <c r="CJ410" s="198"/>
      <c r="CK410" s="198"/>
      <c r="CL410" s="198"/>
      <c r="CM410" s="198"/>
      <c r="CN410" s="198"/>
      <c r="CO410" s="198"/>
      <c r="CP410" s="198"/>
      <c r="CQ410" s="198"/>
      <c r="CR410" s="198"/>
      <c r="CS410" s="198"/>
      <c r="CT410" s="198"/>
      <c r="CU410" s="198"/>
      <c r="CV410" s="198"/>
      <c r="CW410" s="198"/>
      <c r="CX410" s="198"/>
      <c r="CY410" s="198"/>
      <c r="CZ410" s="198"/>
      <c r="DA410" s="198"/>
      <c r="DB410" s="198"/>
      <c r="DC410" s="198"/>
      <c r="DD410" s="198"/>
      <c r="DE410" s="198"/>
      <c r="DF410" s="198"/>
      <c r="DG410" s="198"/>
      <c r="DH410" s="198"/>
      <c r="DI410" s="198"/>
      <c r="DJ410" s="198"/>
      <c r="DK410" s="198"/>
      <c r="DL410" s="198"/>
      <c r="DM410" s="198"/>
      <c r="DN410" s="198"/>
      <c r="DO410" s="198"/>
      <c r="DP410" s="198"/>
      <c r="DQ410" s="198"/>
      <c r="DR410" s="198"/>
      <c r="DS410" s="198"/>
      <c r="DT410" s="198"/>
      <c r="DU410" s="198"/>
      <c r="DV410" s="198"/>
      <c r="DW410" s="198"/>
      <c r="DX410" s="198"/>
      <c r="DY410" s="198"/>
      <c r="DZ410" s="198"/>
      <c r="EA410" s="198"/>
      <c r="EB410" s="198"/>
      <c r="EC410" s="198"/>
      <c r="ED410" s="198"/>
    </row>
    <row r="411" spans="1:134" ht="15" customHeight="1" x14ac:dyDescent="0.2">
      <c r="A411" s="92">
        <f t="shared" si="47"/>
        <v>372</v>
      </c>
      <c r="B411" s="107" t="s">
        <v>1610</v>
      </c>
      <c r="C411" s="91" t="s">
        <v>809</v>
      </c>
      <c r="D411" s="108">
        <v>3100</v>
      </c>
      <c r="E411" s="109">
        <v>0</v>
      </c>
      <c r="F411" s="110">
        <f t="shared" si="45"/>
        <v>3100</v>
      </c>
      <c r="G411" s="112" t="s">
        <v>1498</v>
      </c>
      <c r="H411" s="91" t="s">
        <v>1507</v>
      </c>
      <c r="I411" s="87">
        <v>5900</v>
      </c>
      <c r="J411" s="87">
        <v>0</v>
      </c>
      <c r="K411" s="87">
        <f t="shared" si="46"/>
        <v>5900</v>
      </c>
      <c r="L411" s="198"/>
      <c r="M411" s="198"/>
      <c r="N411" s="198"/>
      <c r="O411" s="198"/>
      <c r="P411" s="198"/>
      <c r="Q411" s="198"/>
      <c r="R411" s="198"/>
      <c r="S411" s="198"/>
      <c r="T411" s="198"/>
      <c r="U411" s="198"/>
      <c r="V411" s="198"/>
      <c r="W411" s="198"/>
      <c r="X411" s="198"/>
      <c r="Y411" s="198"/>
      <c r="Z411" s="198"/>
      <c r="AA411" s="198"/>
      <c r="AB411" s="198"/>
      <c r="AC411" s="198"/>
      <c r="AD411" s="198"/>
      <c r="AE411" s="198"/>
      <c r="AF411" s="198"/>
      <c r="AG411" s="198"/>
      <c r="AH411" s="198"/>
      <c r="AI411" s="198"/>
      <c r="AJ411" s="198"/>
      <c r="AK411" s="198"/>
      <c r="AL411" s="198"/>
      <c r="AM411" s="198"/>
      <c r="AN411" s="198"/>
      <c r="AO411" s="198"/>
      <c r="AP411" s="198"/>
      <c r="AQ411" s="198"/>
      <c r="AR411" s="198"/>
      <c r="AS411" s="198"/>
      <c r="AT411" s="198"/>
      <c r="AU411" s="198"/>
      <c r="AV411" s="198"/>
      <c r="AW411" s="198"/>
      <c r="AX411" s="198"/>
      <c r="AY411" s="198"/>
      <c r="AZ411" s="198"/>
      <c r="BA411" s="198"/>
      <c r="BB411" s="198"/>
      <c r="BC411" s="198"/>
      <c r="BD411" s="198"/>
      <c r="BE411" s="198"/>
      <c r="BF411" s="198"/>
      <c r="BG411" s="198"/>
      <c r="BH411" s="198"/>
      <c r="BI411" s="198"/>
      <c r="BJ411" s="198"/>
      <c r="BK411" s="198"/>
      <c r="BL411" s="198"/>
      <c r="BM411" s="198"/>
      <c r="BN411" s="198"/>
      <c r="BO411" s="198"/>
      <c r="BP411" s="198"/>
      <c r="BQ411" s="198"/>
      <c r="BR411" s="198"/>
      <c r="BS411" s="198"/>
      <c r="BT411" s="198"/>
      <c r="BU411" s="198"/>
      <c r="BV411" s="198"/>
      <c r="BW411" s="198"/>
      <c r="BX411" s="198"/>
      <c r="BY411" s="198"/>
      <c r="BZ411" s="198"/>
      <c r="CA411" s="198"/>
      <c r="CB411" s="198"/>
      <c r="CC411" s="198"/>
      <c r="CD411" s="198"/>
      <c r="CE411" s="198"/>
      <c r="CF411" s="198"/>
      <c r="CG411" s="198"/>
      <c r="CH411" s="198"/>
      <c r="CI411" s="198"/>
      <c r="CJ411" s="198"/>
      <c r="CK411" s="198"/>
      <c r="CL411" s="198"/>
      <c r="CM411" s="198"/>
      <c r="CN411" s="198"/>
      <c r="CO411" s="198"/>
      <c r="CP411" s="198"/>
      <c r="CQ411" s="198"/>
      <c r="CR411" s="198"/>
      <c r="CS411" s="198"/>
      <c r="CT411" s="198"/>
      <c r="CU411" s="198"/>
      <c r="CV411" s="198"/>
      <c r="CW411" s="198"/>
      <c r="CX411" s="198"/>
      <c r="CY411" s="198"/>
      <c r="CZ411" s="198"/>
      <c r="DA411" s="198"/>
      <c r="DB411" s="198"/>
      <c r="DC411" s="198"/>
      <c r="DD411" s="198"/>
      <c r="DE411" s="198"/>
      <c r="DF411" s="198"/>
      <c r="DG411" s="198"/>
      <c r="DH411" s="198"/>
      <c r="DI411" s="198"/>
      <c r="DJ411" s="198"/>
      <c r="DK411" s="198"/>
      <c r="DL411" s="198"/>
      <c r="DM411" s="198"/>
      <c r="DN411" s="198"/>
      <c r="DO411" s="198"/>
      <c r="DP411" s="198"/>
      <c r="DQ411" s="198"/>
      <c r="DR411" s="198"/>
      <c r="DS411" s="198"/>
      <c r="DT411" s="198"/>
      <c r="DU411" s="198"/>
      <c r="DV411" s="198"/>
      <c r="DW411" s="198"/>
      <c r="DX411" s="198"/>
      <c r="DY411" s="198"/>
      <c r="DZ411" s="198"/>
      <c r="EA411" s="198"/>
      <c r="EB411" s="198"/>
      <c r="EC411" s="198"/>
      <c r="ED411" s="198"/>
    </row>
    <row r="412" spans="1:134" ht="15" customHeight="1" x14ac:dyDescent="0.2">
      <c r="A412" s="92">
        <f t="shared" si="47"/>
        <v>373</v>
      </c>
      <c r="B412" s="107" t="s">
        <v>1611</v>
      </c>
      <c r="C412" s="91" t="s">
        <v>1537</v>
      </c>
      <c r="D412" s="108">
        <v>3750</v>
      </c>
      <c r="E412" s="109">
        <v>0</v>
      </c>
      <c r="F412" s="110">
        <f t="shared" si="45"/>
        <v>3750</v>
      </c>
      <c r="G412" s="112" t="s">
        <v>1219</v>
      </c>
      <c r="H412" s="91" t="s">
        <v>531</v>
      </c>
      <c r="I412" s="87">
        <v>6900</v>
      </c>
      <c r="J412" s="87">
        <v>0</v>
      </c>
      <c r="K412" s="87">
        <f t="shared" si="46"/>
        <v>6900</v>
      </c>
      <c r="L412" s="198"/>
      <c r="M412" s="198"/>
      <c r="N412" s="198"/>
      <c r="O412" s="198"/>
      <c r="P412" s="198"/>
      <c r="Q412" s="198"/>
      <c r="R412" s="198"/>
      <c r="S412" s="198"/>
      <c r="T412" s="198"/>
      <c r="U412" s="198"/>
      <c r="V412" s="198"/>
      <c r="W412" s="198"/>
      <c r="X412" s="198"/>
      <c r="Y412" s="198"/>
      <c r="Z412" s="198"/>
      <c r="AA412" s="198"/>
      <c r="AB412" s="198"/>
      <c r="AC412" s="198"/>
      <c r="AD412" s="198"/>
      <c r="AE412" s="198"/>
      <c r="AF412" s="198"/>
      <c r="AG412" s="198"/>
      <c r="AH412" s="198"/>
      <c r="AI412" s="198"/>
      <c r="AJ412" s="198"/>
      <c r="AK412" s="198"/>
      <c r="AL412" s="198"/>
      <c r="AM412" s="198"/>
      <c r="AN412" s="198"/>
      <c r="AO412" s="198"/>
      <c r="AP412" s="198"/>
      <c r="AQ412" s="198"/>
      <c r="AR412" s="198"/>
      <c r="AS412" s="198"/>
      <c r="AT412" s="198"/>
      <c r="AU412" s="198"/>
      <c r="AV412" s="198"/>
      <c r="AW412" s="198"/>
      <c r="AX412" s="198"/>
      <c r="AY412" s="198"/>
      <c r="AZ412" s="198"/>
      <c r="BA412" s="198"/>
      <c r="BB412" s="198"/>
      <c r="BC412" s="198"/>
      <c r="BD412" s="198"/>
      <c r="BE412" s="198"/>
      <c r="BF412" s="198"/>
      <c r="BG412" s="198"/>
      <c r="BH412" s="198"/>
      <c r="BI412" s="198"/>
      <c r="BJ412" s="198"/>
      <c r="BK412" s="198"/>
      <c r="BL412" s="198"/>
      <c r="BM412" s="198"/>
      <c r="BN412" s="198"/>
      <c r="BO412" s="198"/>
      <c r="BP412" s="198"/>
      <c r="BQ412" s="198"/>
      <c r="BR412" s="198"/>
      <c r="BS412" s="198"/>
      <c r="BT412" s="198"/>
      <c r="BU412" s="198"/>
      <c r="BV412" s="198"/>
      <c r="BW412" s="198"/>
      <c r="BX412" s="198"/>
      <c r="BY412" s="198"/>
      <c r="BZ412" s="198"/>
      <c r="CA412" s="198"/>
      <c r="CB412" s="198"/>
      <c r="CC412" s="198"/>
      <c r="CD412" s="198"/>
      <c r="CE412" s="198"/>
      <c r="CF412" s="198"/>
      <c r="CG412" s="198"/>
      <c r="CH412" s="198"/>
      <c r="CI412" s="198"/>
      <c r="CJ412" s="198"/>
      <c r="CK412" s="198"/>
      <c r="CL412" s="198"/>
      <c r="CM412" s="198"/>
      <c r="CN412" s="198"/>
      <c r="CO412" s="198"/>
      <c r="CP412" s="198"/>
      <c r="CQ412" s="198"/>
      <c r="CR412" s="198"/>
      <c r="CS412" s="198"/>
      <c r="CT412" s="198"/>
      <c r="CU412" s="198"/>
      <c r="CV412" s="198"/>
      <c r="CW412" s="198"/>
      <c r="CX412" s="198"/>
      <c r="CY412" s="198"/>
      <c r="CZ412" s="198"/>
      <c r="DA412" s="198"/>
      <c r="DB412" s="198"/>
      <c r="DC412" s="198"/>
      <c r="DD412" s="198"/>
      <c r="DE412" s="198"/>
      <c r="DF412" s="198"/>
      <c r="DG412" s="198"/>
      <c r="DH412" s="198"/>
      <c r="DI412" s="198"/>
      <c r="DJ412" s="198"/>
      <c r="DK412" s="198"/>
      <c r="DL412" s="198"/>
      <c r="DM412" s="198"/>
      <c r="DN412" s="198"/>
      <c r="DO412" s="198"/>
      <c r="DP412" s="198"/>
      <c r="DQ412" s="198"/>
      <c r="DR412" s="198"/>
      <c r="DS412" s="198"/>
      <c r="DT412" s="198"/>
      <c r="DU412" s="198"/>
      <c r="DV412" s="198"/>
      <c r="DW412" s="198"/>
      <c r="DX412" s="198"/>
      <c r="DY412" s="198"/>
      <c r="DZ412" s="198"/>
      <c r="EA412" s="198"/>
      <c r="EB412" s="198"/>
      <c r="EC412" s="198"/>
      <c r="ED412" s="198"/>
    </row>
    <row r="413" spans="1:134" ht="15" customHeight="1" x14ac:dyDescent="0.2">
      <c r="A413" s="92">
        <f t="shared" si="47"/>
        <v>374</v>
      </c>
      <c r="B413" s="89" t="s">
        <v>394</v>
      </c>
      <c r="C413" s="91" t="s">
        <v>811</v>
      </c>
      <c r="D413" s="108">
        <v>1900</v>
      </c>
      <c r="E413" s="109">
        <v>0</v>
      </c>
      <c r="F413" s="110">
        <f t="shared" si="45"/>
        <v>1900</v>
      </c>
      <c r="G413" s="111" t="s">
        <v>1499</v>
      </c>
      <c r="H413" s="91" t="s">
        <v>809</v>
      </c>
      <c r="I413" s="87">
        <v>4400</v>
      </c>
      <c r="J413" s="87">
        <v>0</v>
      </c>
      <c r="K413" s="87">
        <f t="shared" si="46"/>
        <v>4400</v>
      </c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198"/>
      <c r="X413" s="198"/>
      <c r="Y413" s="198"/>
      <c r="Z413" s="198"/>
      <c r="AA413" s="198"/>
      <c r="AB413" s="198"/>
      <c r="AC413" s="198"/>
      <c r="AD413" s="198"/>
      <c r="AE413" s="198"/>
      <c r="AF413" s="198"/>
      <c r="AG413" s="198"/>
      <c r="AH413" s="198"/>
      <c r="AI413" s="198"/>
      <c r="AJ413" s="198"/>
      <c r="AK413" s="198"/>
      <c r="AL413" s="198"/>
      <c r="AM413" s="198"/>
      <c r="AN413" s="198"/>
      <c r="AO413" s="198"/>
      <c r="AP413" s="198"/>
      <c r="AQ413" s="198"/>
      <c r="AR413" s="198"/>
      <c r="AS413" s="198"/>
      <c r="AT413" s="198"/>
      <c r="AU413" s="198"/>
      <c r="AV413" s="198"/>
      <c r="AW413" s="198"/>
      <c r="AX413" s="198"/>
      <c r="AY413" s="198"/>
      <c r="AZ413" s="198"/>
      <c r="BA413" s="198"/>
      <c r="BB413" s="198"/>
      <c r="BC413" s="198"/>
      <c r="BD413" s="198"/>
      <c r="BE413" s="198"/>
      <c r="BF413" s="198"/>
      <c r="BG413" s="198"/>
      <c r="BH413" s="198"/>
      <c r="BI413" s="198"/>
      <c r="BJ413" s="198"/>
      <c r="BK413" s="198"/>
      <c r="BL413" s="198"/>
      <c r="BM413" s="198"/>
      <c r="BN413" s="198"/>
      <c r="BO413" s="198"/>
      <c r="BP413" s="198"/>
      <c r="BQ413" s="198"/>
      <c r="BR413" s="198"/>
      <c r="BS413" s="198"/>
      <c r="BT413" s="198"/>
      <c r="BU413" s="198"/>
      <c r="BV413" s="198"/>
      <c r="BW413" s="198"/>
      <c r="BX413" s="198"/>
      <c r="BY413" s="198"/>
      <c r="BZ413" s="198"/>
      <c r="CA413" s="198"/>
      <c r="CB413" s="198"/>
      <c r="CC413" s="198"/>
      <c r="CD413" s="198"/>
      <c r="CE413" s="198"/>
      <c r="CF413" s="198"/>
      <c r="CG413" s="198"/>
      <c r="CH413" s="198"/>
      <c r="CI413" s="198"/>
      <c r="CJ413" s="198"/>
      <c r="CK413" s="198"/>
      <c r="CL413" s="198"/>
      <c r="CM413" s="198"/>
      <c r="CN413" s="198"/>
      <c r="CO413" s="198"/>
      <c r="CP413" s="198"/>
      <c r="CQ413" s="198"/>
      <c r="CR413" s="198"/>
      <c r="CS413" s="198"/>
      <c r="CT413" s="198"/>
      <c r="CU413" s="198"/>
      <c r="CV413" s="198"/>
      <c r="CW413" s="198"/>
      <c r="CX413" s="198"/>
      <c r="CY413" s="198"/>
      <c r="CZ413" s="198"/>
      <c r="DA413" s="198"/>
      <c r="DB413" s="198"/>
      <c r="DC413" s="198"/>
      <c r="DD413" s="198"/>
      <c r="DE413" s="198"/>
      <c r="DF413" s="198"/>
      <c r="DG413" s="198"/>
      <c r="DH413" s="198"/>
      <c r="DI413" s="198"/>
      <c r="DJ413" s="198"/>
      <c r="DK413" s="198"/>
      <c r="DL413" s="198"/>
      <c r="DM413" s="198"/>
      <c r="DN413" s="198"/>
      <c r="DO413" s="198"/>
      <c r="DP413" s="198"/>
      <c r="DQ413" s="198"/>
      <c r="DR413" s="198"/>
      <c r="DS413" s="198"/>
      <c r="DT413" s="198"/>
      <c r="DU413" s="198"/>
      <c r="DV413" s="198"/>
      <c r="DW413" s="198"/>
      <c r="DX413" s="198"/>
      <c r="DY413" s="198"/>
      <c r="DZ413" s="198"/>
      <c r="EA413" s="198"/>
      <c r="EB413" s="198"/>
      <c r="EC413" s="198"/>
      <c r="ED413" s="198"/>
    </row>
    <row r="414" spans="1:134" ht="15" customHeight="1" x14ac:dyDescent="0.2">
      <c r="A414" s="92">
        <f t="shared" si="47"/>
        <v>375</v>
      </c>
      <c r="B414" s="89" t="s">
        <v>395</v>
      </c>
      <c r="C414" s="91" t="s">
        <v>812</v>
      </c>
      <c r="D414" s="108">
        <v>2300</v>
      </c>
      <c r="E414" s="109">
        <v>0</v>
      </c>
      <c r="F414" s="110">
        <f t="shared" si="45"/>
        <v>2300</v>
      </c>
      <c r="G414" s="111" t="s">
        <v>1500</v>
      </c>
      <c r="H414" s="91" t="s">
        <v>1537</v>
      </c>
      <c r="I414" s="87">
        <v>11200</v>
      </c>
      <c r="J414" s="87">
        <v>0</v>
      </c>
      <c r="K414" s="87">
        <f t="shared" si="46"/>
        <v>11200</v>
      </c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198"/>
      <c r="X414" s="198"/>
      <c r="Y414" s="198"/>
      <c r="Z414" s="198"/>
      <c r="AA414" s="198"/>
      <c r="AB414" s="198"/>
      <c r="AC414" s="198"/>
      <c r="AD414" s="198"/>
      <c r="AE414" s="198"/>
      <c r="AF414" s="198"/>
      <c r="AG414" s="198"/>
      <c r="AH414" s="198"/>
      <c r="AI414" s="198"/>
      <c r="AJ414" s="198"/>
      <c r="AK414" s="198"/>
      <c r="AL414" s="198"/>
      <c r="AM414" s="198"/>
      <c r="AN414" s="198"/>
      <c r="AO414" s="198"/>
      <c r="AP414" s="198"/>
      <c r="AQ414" s="198"/>
      <c r="AR414" s="198"/>
      <c r="AS414" s="198"/>
      <c r="AT414" s="198"/>
      <c r="AU414" s="198"/>
      <c r="AV414" s="198"/>
      <c r="AW414" s="198"/>
      <c r="AX414" s="198"/>
      <c r="AY414" s="198"/>
      <c r="AZ414" s="198"/>
      <c r="BA414" s="198"/>
      <c r="BB414" s="198"/>
      <c r="BC414" s="198"/>
      <c r="BD414" s="198"/>
      <c r="BE414" s="198"/>
      <c r="BF414" s="198"/>
      <c r="BG414" s="198"/>
      <c r="BH414" s="198"/>
      <c r="BI414" s="198"/>
      <c r="BJ414" s="198"/>
      <c r="BK414" s="198"/>
      <c r="BL414" s="198"/>
      <c r="BM414" s="198"/>
      <c r="BN414" s="198"/>
      <c r="BO414" s="198"/>
      <c r="BP414" s="198"/>
      <c r="BQ414" s="198"/>
      <c r="BR414" s="198"/>
      <c r="BS414" s="198"/>
      <c r="BT414" s="198"/>
      <c r="BU414" s="198"/>
      <c r="BV414" s="198"/>
      <c r="BW414" s="198"/>
      <c r="BX414" s="198"/>
      <c r="BY414" s="198"/>
      <c r="BZ414" s="198"/>
      <c r="CA414" s="198"/>
      <c r="CB414" s="198"/>
      <c r="CC414" s="198"/>
      <c r="CD414" s="198"/>
      <c r="CE414" s="198"/>
      <c r="CF414" s="198"/>
      <c r="CG414" s="198"/>
      <c r="CH414" s="198"/>
      <c r="CI414" s="198"/>
      <c r="CJ414" s="198"/>
      <c r="CK414" s="198"/>
      <c r="CL414" s="198"/>
      <c r="CM414" s="198"/>
      <c r="CN414" s="198"/>
      <c r="CO414" s="198"/>
      <c r="CP414" s="198"/>
      <c r="CQ414" s="198"/>
      <c r="CR414" s="198"/>
      <c r="CS414" s="198"/>
      <c r="CT414" s="198"/>
      <c r="CU414" s="198"/>
      <c r="CV414" s="198"/>
      <c r="CW414" s="198"/>
      <c r="CX414" s="198"/>
      <c r="CY414" s="198"/>
      <c r="CZ414" s="198"/>
      <c r="DA414" s="198"/>
      <c r="DB414" s="198"/>
      <c r="DC414" s="198"/>
      <c r="DD414" s="198"/>
      <c r="DE414" s="198"/>
      <c r="DF414" s="198"/>
      <c r="DG414" s="198"/>
      <c r="DH414" s="198"/>
      <c r="DI414" s="198"/>
      <c r="DJ414" s="198"/>
      <c r="DK414" s="198"/>
      <c r="DL414" s="198"/>
      <c r="DM414" s="198"/>
      <c r="DN414" s="198"/>
      <c r="DO414" s="198"/>
      <c r="DP414" s="198"/>
      <c r="DQ414" s="198"/>
      <c r="DR414" s="198"/>
      <c r="DS414" s="198"/>
      <c r="DT414" s="198"/>
      <c r="DU414" s="198"/>
      <c r="DV414" s="198"/>
      <c r="DW414" s="198"/>
      <c r="DX414" s="198"/>
      <c r="DY414" s="198"/>
      <c r="DZ414" s="198"/>
      <c r="EA414" s="198"/>
      <c r="EB414" s="198"/>
      <c r="EC414" s="198"/>
      <c r="ED414" s="198"/>
    </row>
    <row r="415" spans="1:134" s="22" customFormat="1" ht="15" customHeight="1" x14ac:dyDescent="0.2">
      <c r="A415" s="92">
        <f t="shared" si="47"/>
        <v>376</v>
      </c>
      <c r="B415" s="90" t="s">
        <v>399</v>
      </c>
      <c r="C415" s="91" t="s">
        <v>1540</v>
      </c>
      <c r="D415" s="108">
        <v>800</v>
      </c>
      <c r="E415" s="109">
        <v>0</v>
      </c>
      <c r="F415" s="110">
        <f>D415+E415</f>
        <v>800</v>
      </c>
      <c r="G415" s="111" t="s">
        <v>1081</v>
      </c>
      <c r="H415" s="91" t="s">
        <v>1538</v>
      </c>
      <c r="I415" s="87">
        <v>5000</v>
      </c>
      <c r="J415" s="87">
        <v>0</v>
      </c>
      <c r="K415" s="87">
        <f>I415+J415</f>
        <v>5000</v>
      </c>
      <c r="L415" s="198"/>
      <c r="M415" s="198"/>
      <c r="N415" s="198"/>
      <c r="O415" s="198"/>
      <c r="P415" s="198"/>
      <c r="Q415" s="198"/>
      <c r="R415" s="198"/>
      <c r="S415" s="198"/>
      <c r="T415" s="198"/>
      <c r="U415" s="198"/>
      <c r="V415" s="198"/>
      <c r="W415" s="198"/>
      <c r="X415" s="198"/>
      <c r="Y415" s="198"/>
      <c r="Z415" s="198"/>
      <c r="AA415" s="198"/>
      <c r="AB415" s="198"/>
      <c r="AC415" s="198"/>
      <c r="AD415" s="198"/>
      <c r="AE415" s="198"/>
      <c r="AF415" s="198"/>
      <c r="AG415" s="198"/>
      <c r="AH415" s="198"/>
      <c r="AI415" s="198"/>
      <c r="AJ415" s="198"/>
      <c r="AK415" s="198"/>
      <c r="AL415" s="198"/>
      <c r="AM415" s="198"/>
      <c r="AN415" s="198"/>
      <c r="AO415" s="198"/>
      <c r="AP415" s="198"/>
      <c r="AQ415" s="198"/>
      <c r="AR415" s="198"/>
      <c r="AS415" s="198"/>
      <c r="AT415" s="198"/>
      <c r="AU415" s="198"/>
      <c r="AV415" s="198"/>
      <c r="AW415" s="198"/>
      <c r="AX415" s="198"/>
      <c r="AY415" s="198"/>
      <c r="AZ415" s="198"/>
      <c r="BA415" s="198"/>
      <c r="BB415" s="198"/>
      <c r="BC415" s="198"/>
      <c r="BD415" s="198"/>
      <c r="BE415" s="198"/>
      <c r="BF415" s="198"/>
      <c r="BG415" s="198"/>
      <c r="BH415" s="198"/>
      <c r="BI415" s="198"/>
      <c r="BJ415" s="198"/>
      <c r="BK415" s="198"/>
      <c r="BL415" s="198"/>
      <c r="BM415" s="198"/>
      <c r="BN415" s="198"/>
      <c r="BO415" s="198"/>
      <c r="BP415" s="198"/>
      <c r="BQ415" s="198"/>
      <c r="BR415" s="198"/>
      <c r="BS415" s="198"/>
      <c r="BT415" s="198"/>
      <c r="BU415" s="198"/>
      <c r="BV415" s="198"/>
      <c r="BW415" s="198"/>
      <c r="BX415" s="198"/>
      <c r="BY415" s="198"/>
      <c r="BZ415" s="198"/>
      <c r="CA415" s="198"/>
      <c r="CB415" s="198"/>
      <c r="CC415" s="198"/>
      <c r="CD415" s="198"/>
      <c r="CE415" s="198"/>
      <c r="CF415" s="198"/>
      <c r="CG415" s="198"/>
      <c r="CH415" s="198"/>
      <c r="CI415" s="198"/>
      <c r="CJ415" s="198"/>
      <c r="CK415" s="198"/>
      <c r="CL415" s="198"/>
      <c r="CM415" s="198"/>
      <c r="CN415" s="198"/>
      <c r="CO415" s="198"/>
      <c r="CP415" s="198"/>
      <c r="CQ415" s="198"/>
      <c r="CR415" s="198"/>
      <c r="CS415" s="198"/>
      <c r="CT415" s="198"/>
      <c r="CU415" s="198"/>
      <c r="CV415" s="198"/>
      <c r="CW415" s="198"/>
      <c r="CX415" s="198"/>
      <c r="CY415" s="198"/>
      <c r="CZ415" s="198"/>
      <c r="DA415" s="198"/>
      <c r="DB415" s="198"/>
      <c r="DC415" s="198"/>
      <c r="DD415" s="198"/>
      <c r="DE415" s="198"/>
      <c r="DF415" s="198"/>
      <c r="DG415" s="198"/>
      <c r="DH415" s="198"/>
      <c r="DI415" s="198"/>
      <c r="DJ415" s="198"/>
      <c r="DK415" s="198"/>
      <c r="DL415" s="198"/>
      <c r="DM415" s="198"/>
      <c r="DN415" s="198"/>
      <c r="DO415" s="198"/>
      <c r="DP415" s="198"/>
      <c r="DQ415" s="198"/>
      <c r="DR415" s="198"/>
      <c r="DS415" s="198"/>
      <c r="DT415" s="198"/>
      <c r="DU415" s="198"/>
      <c r="DV415" s="198"/>
      <c r="DW415" s="198"/>
      <c r="DX415" s="198"/>
      <c r="DY415" s="198"/>
      <c r="DZ415" s="198"/>
      <c r="EA415" s="198"/>
      <c r="EB415" s="198"/>
      <c r="EC415" s="198"/>
      <c r="ED415" s="198"/>
    </row>
    <row r="416" spans="1:134" s="22" customFormat="1" ht="15" customHeight="1" x14ac:dyDescent="0.2">
      <c r="A416" s="92">
        <f t="shared" si="47"/>
        <v>377</v>
      </c>
      <c r="B416" s="89" t="s">
        <v>396</v>
      </c>
      <c r="C416" s="91" t="s">
        <v>1534</v>
      </c>
      <c r="D416" s="108">
        <v>2000</v>
      </c>
      <c r="E416" s="109">
        <v>0</v>
      </c>
      <c r="F416" s="110">
        <f t="shared" si="45"/>
        <v>2000</v>
      </c>
      <c r="G416" s="92"/>
      <c r="H416" s="91" t="s">
        <v>811</v>
      </c>
      <c r="I416" s="87">
        <v>2000</v>
      </c>
      <c r="J416" s="87">
        <v>0</v>
      </c>
      <c r="K416" s="87">
        <f t="shared" si="46"/>
        <v>2000</v>
      </c>
      <c r="L416" s="198"/>
      <c r="M416" s="198"/>
      <c r="N416" s="198"/>
      <c r="O416" s="198"/>
      <c r="P416" s="198"/>
      <c r="Q416" s="198"/>
      <c r="R416" s="198"/>
      <c r="S416" s="198"/>
      <c r="T416" s="198"/>
      <c r="U416" s="198"/>
      <c r="V416" s="198"/>
      <c r="W416" s="198"/>
      <c r="X416" s="198"/>
      <c r="Y416" s="198"/>
      <c r="Z416" s="198"/>
      <c r="AA416" s="198"/>
      <c r="AB416" s="198"/>
      <c r="AC416" s="198"/>
      <c r="AD416" s="198"/>
      <c r="AE416" s="198"/>
      <c r="AF416" s="198"/>
      <c r="AG416" s="198"/>
      <c r="AH416" s="198"/>
      <c r="AI416" s="198"/>
      <c r="AJ416" s="198"/>
      <c r="AK416" s="198"/>
      <c r="AL416" s="198"/>
      <c r="AM416" s="198"/>
      <c r="AN416" s="198"/>
      <c r="AO416" s="198"/>
      <c r="AP416" s="198"/>
      <c r="AQ416" s="198"/>
      <c r="AR416" s="198"/>
      <c r="AS416" s="198"/>
      <c r="AT416" s="198"/>
      <c r="AU416" s="198"/>
      <c r="AV416" s="198"/>
      <c r="AW416" s="198"/>
      <c r="AX416" s="198"/>
      <c r="AY416" s="198"/>
      <c r="AZ416" s="198"/>
      <c r="BA416" s="198"/>
      <c r="BB416" s="198"/>
      <c r="BC416" s="198"/>
      <c r="BD416" s="198"/>
      <c r="BE416" s="198"/>
      <c r="BF416" s="198"/>
      <c r="BG416" s="198"/>
      <c r="BH416" s="198"/>
      <c r="BI416" s="198"/>
      <c r="BJ416" s="198"/>
      <c r="BK416" s="198"/>
      <c r="BL416" s="198"/>
      <c r="BM416" s="198"/>
      <c r="BN416" s="198"/>
      <c r="BO416" s="198"/>
      <c r="BP416" s="198"/>
      <c r="BQ416" s="198"/>
      <c r="BR416" s="198"/>
      <c r="BS416" s="198"/>
      <c r="BT416" s="198"/>
      <c r="BU416" s="198"/>
      <c r="BV416" s="198"/>
      <c r="BW416" s="198"/>
      <c r="BX416" s="198"/>
      <c r="BY416" s="198"/>
      <c r="BZ416" s="198"/>
      <c r="CA416" s="198"/>
      <c r="CB416" s="198"/>
      <c r="CC416" s="198"/>
      <c r="CD416" s="198"/>
      <c r="CE416" s="198"/>
      <c r="CF416" s="198"/>
      <c r="CG416" s="198"/>
      <c r="CH416" s="198"/>
      <c r="CI416" s="198"/>
      <c r="CJ416" s="198"/>
      <c r="CK416" s="198"/>
      <c r="CL416" s="198"/>
      <c r="CM416" s="198"/>
      <c r="CN416" s="198"/>
      <c r="CO416" s="198"/>
      <c r="CP416" s="198"/>
      <c r="CQ416" s="198"/>
      <c r="CR416" s="198"/>
      <c r="CS416" s="198"/>
      <c r="CT416" s="198"/>
      <c r="CU416" s="198"/>
      <c r="CV416" s="198"/>
      <c r="CW416" s="198"/>
      <c r="CX416" s="198"/>
      <c r="CY416" s="198"/>
      <c r="CZ416" s="198"/>
      <c r="DA416" s="198"/>
      <c r="DB416" s="198"/>
      <c r="DC416" s="198"/>
      <c r="DD416" s="198"/>
      <c r="DE416" s="198"/>
      <c r="DF416" s="198"/>
      <c r="DG416" s="198"/>
      <c r="DH416" s="198"/>
      <c r="DI416" s="198"/>
      <c r="DJ416" s="198"/>
      <c r="DK416" s="198"/>
      <c r="DL416" s="198"/>
      <c r="DM416" s="198"/>
      <c r="DN416" s="198"/>
      <c r="DO416" s="198"/>
      <c r="DP416" s="198"/>
      <c r="DQ416" s="198"/>
      <c r="DR416" s="198"/>
      <c r="DS416" s="198"/>
      <c r="DT416" s="198"/>
      <c r="DU416" s="198"/>
      <c r="DV416" s="198"/>
      <c r="DW416" s="198"/>
      <c r="DX416" s="198"/>
      <c r="DY416" s="198"/>
      <c r="DZ416" s="198"/>
      <c r="EA416" s="198"/>
      <c r="EB416" s="198"/>
      <c r="EC416" s="198"/>
      <c r="ED416" s="198"/>
    </row>
    <row r="417" spans="1:180" s="22" customFormat="1" ht="15" customHeight="1" x14ac:dyDescent="0.2">
      <c r="A417" s="92">
        <f t="shared" si="47"/>
        <v>378</v>
      </c>
      <c r="B417" s="89" t="s">
        <v>397</v>
      </c>
      <c r="C417" s="91" t="s">
        <v>1535</v>
      </c>
      <c r="D417" s="108">
        <v>3750</v>
      </c>
      <c r="E417" s="109">
        <v>0</v>
      </c>
      <c r="F417" s="110">
        <f t="shared" si="45"/>
        <v>3750</v>
      </c>
      <c r="G417" s="92"/>
      <c r="H417" s="91" t="s">
        <v>558</v>
      </c>
      <c r="I417" s="87">
        <v>2500</v>
      </c>
      <c r="J417" s="87">
        <v>0</v>
      </c>
      <c r="K417" s="87">
        <f t="shared" si="46"/>
        <v>2500</v>
      </c>
      <c r="L417" s="198"/>
      <c r="M417" s="198"/>
      <c r="N417" s="198"/>
      <c r="O417" s="198"/>
      <c r="P417" s="198"/>
      <c r="Q417" s="198"/>
      <c r="R417" s="198"/>
      <c r="S417" s="198"/>
      <c r="T417" s="198"/>
      <c r="U417" s="198"/>
      <c r="V417" s="198"/>
      <c r="W417" s="198"/>
      <c r="X417" s="198"/>
      <c r="Y417" s="198"/>
      <c r="Z417" s="198"/>
      <c r="AA417" s="198"/>
      <c r="AB417" s="198"/>
      <c r="AC417" s="198"/>
      <c r="AD417" s="198"/>
      <c r="AE417" s="198"/>
      <c r="AF417" s="198"/>
      <c r="AG417" s="198"/>
      <c r="AH417" s="198"/>
      <c r="AI417" s="198"/>
      <c r="AJ417" s="198"/>
      <c r="AK417" s="198"/>
      <c r="AL417" s="198"/>
      <c r="AM417" s="198"/>
      <c r="AN417" s="198"/>
      <c r="AO417" s="198"/>
      <c r="AP417" s="198"/>
      <c r="AQ417" s="198"/>
      <c r="AR417" s="198"/>
      <c r="AS417" s="198"/>
      <c r="AT417" s="198"/>
      <c r="AU417" s="198"/>
      <c r="AV417" s="198"/>
      <c r="AW417" s="198"/>
      <c r="AX417" s="198"/>
      <c r="AY417" s="198"/>
      <c r="AZ417" s="198"/>
      <c r="BA417" s="198"/>
      <c r="BB417" s="198"/>
      <c r="BC417" s="198"/>
      <c r="BD417" s="198"/>
      <c r="BE417" s="198"/>
      <c r="BF417" s="198"/>
      <c r="BG417" s="198"/>
      <c r="BH417" s="198"/>
      <c r="BI417" s="198"/>
      <c r="BJ417" s="198"/>
      <c r="BK417" s="198"/>
      <c r="BL417" s="198"/>
      <c r="BM417" s="198"/>
      <c r="BN417" s="198"/>
      <c r="BO417" s="198"/>
      <c r="BP417" s="198"/>
      <c r="BQ417" s="198"/>
      <c r="BR417" s="198"/>
      <c r="BS417" s="198"/>
      <c r="BT417" s="198"/>
      <c r="BU417" s="198"/>
      <c r="BV417" s="198"/>
      <c r="BW417" s="198"/>
      <c r="BX417" s="198"/>
      <c r="BY417" s="198"/>
      <c r="BZ417" s="198"/>
      <c r="CA417" s="198"/>
      <c r="CB417" s="198"/>
      <c r="CC417" s="198"/>
      <c r="CD417" s="198"/>
      <c r="CE417" s="198"/>
      <c r="CF417" s="198"/>
      <c r="CG417" s="198"/>
      <c r="CH417" s="198"/>
      <c r="CI417" s="198"/>
      <c r="CJ417" s="198"/>
      <c r="CK417" s="198"/>
      <c r="CL417" s="198"/>
      <c r="CM417" s="198"/>
      <c r="CN417" s="198"/>
      <c r="CO417" s="198"/>
      <c r="CP417" s="198"/>
      <c r="CQ417" s="198"/>
      <c r="CR417" s="198"/>
      <c r="CS417" s="198"/>
      <c r="CT417" s="198"/>
      <c r="CU417" s="198"/>
      <c r="CV417" s="198"/>
      <c r="CW417" s="198"/>
      <c r="CX417" s="198"/>
      <c r="CY417" s="198"/>
      <c r="CZ417" s="198"/>
      <c r="DA417" s="198"/>
      <c r="DB417" s="198"/>
      <c r="DC417" s="198"/>
      <c r="DD417" s="198"/>
      <c r="DE417" s="198"/>
      <c r="DF417" s="198"/>
      <c r="DG417" s="198"/>
      <c r="DH417" s="198"/>
      <c r="DI417" s="198"/>
      <c r="DJ417" s="198"/>
      <c r="DK417" s="198"/>
      <c r="DL417" s="198"/>
      <c r="DM417" s="198"/>
      <c r="DN417" s="198"/>
      <c r="DO417" s="198"/>
      <c r="DP417" s="198"/>
      <c r="DQ417" s="198"/>
      <c r="DR417" s="198"/>
      <c r="DS417" s="198"/>
      <c r="DT417" s="198"/>
      <c r="DU417" s="198"/>
      <c r="DV417" s="198"/>
      <c r="DW417" s="198"/>
      <c r="DX417" s="198"/>
      <c r="DY417" s="198"/>
      <c r="DZ417" s="198"/>
      <c r="EA417" s="198"/>
      <c r="EB417" s="198"/>
      <c r="EC417" s="198"/>
      <c r="ED417" s="198"/>
    </row>
    <row r="418" spans="1:180" s="22" customFormat="1" ht="15" customHeight="1" x14ac:dyDescent="0.2">
      <c r="A418" s="92">
        <f t="shared" si="47"/>
        <v>379</v>
      </c>
      <c r="B418" s="89" t="s">
        <v>398</v>
      </c>
      <c r="C418" s="91" t="s">
        <v>916</v>
      </c>
      <c r="D418" s="108">
        <v>650</v>
      </c>
      <c r="E418" s="109">
        <v>0</v>
      </c>
      <c r="F418" s="110">
        <f t="shared" si="45"/>
        <v>650</v>
      </c>
      <c r="G418" s="92"/>
      <c r="H418" s="91" t="s">
        <v>559</v>
      </c>
      <c r="I418" s="87">
        <v>2350</v>
      </c>
      <c r="J418" s="87">
        <v>0</v>
      </c>
      <c r="K418" s="87">
        <f t="shared" si="46"/>
        <v>2350</v>
      </c>
      <c r="L418" s="198"/>
      <c r="M418" s="198"/>
      <c r="N418" s="198"/>
      <c r="O418" s="198"/>
      <c r="P418" s="198"/>
      <c r="Q418" s="198"/>
      <c r="R418" s="198"/>
      <c r="S418" s="198"/>
      <c r="T418" s="198"/>
      <c r="U418" s="198"/>
      <c r="V418" s="198"/>
      <c r="W418" s="198"/>
      <c r="X418" s="198"/>
      <c r="Y418" s="198"/>
      <c r="Z418" s="198"/>
      <c r="AA418" s="198"/>
      <c r="AB418" s="198"/>
      <c r="AC418" s="198"/>
      <c r="AD418" s="198"/>
      <c r="AE418" s="198"/>
      <c r="AF418" s="198"/>
      <c r="AG418" s="198"/>
      <c r="AH418" s="198"/>
      <c r="AI418" s="198"/>
      <c r="AJ418" s="198"/>
      <c r="AK418" s="198"/>
      <c r="AL418" s="198"/>
      <c r="AM418" s="198"/>
      <c r="AN418" s="198"/>
      <c r="AO418" s="198"/>
      <c r="AP418" s="198"/>
      <c r="AQ418" s="198"/>
      <c r="AR418" s="198"/>
      <c r="AS418" s="198"/>
      <c r="AT418" s="198"/>
      <c r="AU418" s="198"/>
      <c r="AV418" s="198"/>
      <c r="AW418" s="198"/>
      <c r="AX418" s="198"/>
      <c r="AY418" s="198"/>
      <c r="AZ418" s="198"/>
      <c r="BA418" s="198"/>
      <c r="BB418" s="198"/>
      <c r="BC418" s="198"/>
      <c r="BD418" s="198"/>
      <c r="BE418" s="198"/>
      <c r="BF418" s="198"/>
      <c r="BG418" s="198"/>
      <c r="BH418" s="198"/>
      <c r="BI418" s="198"/>
      <c r="BJ418" s="198"/>
      <c r="BK418" s="198"/>
      <c r="BL418" s="198"/>
      <c r="BM418" s="198"/>
      <c r="BN418" s="198"/>
      <c r="BO418" s="198"/>
      <c r="BP418" s="198"/>
      <c r="BQ418" s="198"/>
      <c r="BR418" s="198"/>
      <c r="BS418" s="198"/>
      <c r="BT418" s="198"/>
      <c r="BU418" s="198"/>
      <c r="BV418" s="198"/>
      <c r="BW418" s="198"/>
      <c r="BX418" s="198"/>
      <c r="BY418" s="198"/>
      <c r="BZ418" s="198"/>
      <c r="CA418" s="198"/>
      <c r="CB418" s="198"/>
      <c r="CC418" s="198"/>
      <c r="CD418" s="198"/>
      <c r="CE418" s="198"/>
      <c r="CF418" s="198"/>
      <c r="CG418" s="198"/>
      <c r="CH418" s="198"/>
      <c r="CI418" s="198"/>
      <c r="CJ418" s="198"/>
      <c r="CK418" s="198"/>
      <c r="CL418" s="198"/>
      <c r="CM418" s="198"/>
      <c r="CN418" s="198"/>
      <c r="CO418" s="198"/>
      <c r="CP418" s="198"/>
      <c r="CQ418" s="198"/>
      <c r="CR418" s="198"/>
      <c r="CS418" s="198"/>
      <c r="CT418" s="198"/>
      <c r="CU418" s="198"/>
      <c r="CV418" s="198"/>
      <c r="CW418" s="198"/>
      <c r="CX418" s="198"/>
      <c r="CY418" s="198"/>
      <c r="CZ418" s="198"/>
      <c r="DA418" s="198"/>
      <c r="DB418" s="198"/>
      <c r="DC418" s="198"/>
      <c r="DD418" s="198"/>
      <c r="DE418" s="198"/>
      <c r="DF418" s="198"/>
      <c r="DG418" s="198"/>
      <c r="DH418" s="198"/>
      <c r="DI418" s="198"/>
      <c r="DJ418" s="198"/>
      <c r="DK418" s="198"/>
      <c r="DL418" s="198"/>
      <c r="DM418" s="198"/>
      <c r="DN418" s="198"/>
      <c r="DO418" s="198"/>
      <c r="DP418" s="198"/>
      <c r="DQ418" s="198"/>
      <c r="DR418" s="198"/>
      <c r="DS418" s="198"/>
      <c r="DT418" s="198"/>
      <c r="DU418" s="198"/>
      <c r="DV418" s="198"/>
      <c r="DW418" s="198"/>
      <c r="DX418" s="198"/>
      <c r="DY418" s="198"/>
      <c r="DZ418" s="198"/>
      <c r="EA418" s="198"/>
      <c r="EB418" s="198"/>
      <c r="EC418" s="198"/>
      <c r="ED418" s="198"/>
    </row>
    <row r="419" spans="1:180" s="22" customFormat="1" ht="15" customHeight="1" x14ac:dyDescent="0.2">
      <c r="A419" s="92">
        <f t="shared" si="47"/>
        <v>380</v>
      </c>
      <c r="B419" s="107" t="s">
        <v>1612</v>
      </c>
      <c r="C419" s="91" t="s">
        <v>1538</v>
      </c>
      <c r="D419" s="108">
        <v>5000</v>
      </c>
      <c r="E419" s="109">
        <v>0</v>
      </c>
      <c r="F419" s="110">
        <f t="shared" si="45"/>
        <v>5000</v>
      </c>
      <c r="G419" s="92"/>
      <c r="H419" s="91" t="s">
        <v>560</v>
      </c>
      <c r="I419" s="87">
        <v>3800</v>
      </c>
      <c r="J419" s="87">
        <v>0</v>
      </c>
      <c r="K419" s="87">
        <f t="shared" si="46"/>
        <v>3800</v>
      </c>
      <c r="L419" s="198"/>
      <c r="M419" s="198"/>
      <c r="N419" s="198"/>
      <c r="O419" s="198"/>
      <c r="P419" s="198"/>
      <c r="Q419" s="198"/>
      <c r="R419" s="198"/>
      <c r="S419" s="198"/>
      <c r="T419" s="198"/>
      <c r="U419" s="198"/>
      <c r="V419" s="198"/>
      <c r="W419" s="198"/>
      <c r="X419" s="198"/>
      <c r="Y419" s="198"/>
      <c r="Z419" s="198"/>
      <c r="AA419" s="198"/>
      <c r="AB419" s="198"/>
      <c r="AC419" s="198"/>
      <c r="AD419" s="198"/>
      <c r="AE419" s="198"/>
      <c r="AF419" s="198"/>
      <c r="AG419" s="198"/>
      <c r="AH419" s="198"/>
      <c r="AI419" s="198"/>
      <c r="AJ419" s="198"/>
      <c r="AK419" s="198"/>
      <c r="AL419" s="198"/>
      <c r="AM419" s="198"/>
      <c r="AN419" s="198"/>
      <c r="AO419" s="198"/>
      <c r="AP419" s="198"/>
      <c r="AQ419" s="198"/>
      <c r="AR419" s="198"/>
      <c r="AS419" s="198"/>
      <c r="AT419" s="198"/>
      <c r="AU419" s="198"/>
      <c r="AV419" s="198"/>
      <c r="AW419" s="198"/>
      <c r="AX419" s="198"/>
      <c r="AY419" s="198"/>
      <c r="AZ419" s="198"/>
      <c r="BA419" s="198"/>
      <c r="BB419" s="198"/>
      <c r="BC419" s="198"/>
      <c r="BD419" s="198"/>
      <c r="BE419" s="198"/>
      <c r="BF419" s="198"/>
      <c r="BG419" s="198"/>
      <c r="BH419" s="198"/>
      <c r="BI419" s="198"/>
      <c r="BJ419" s="198"/>
      <c r="BK419" s="198"/>
      <c r="BL419" s="198"/>
      <c r="BM419" s="198"/>
      <c r="BN419" s="198"/>
      <c r="BO419" s="198"/>
      <c r="BP419" s="198"/>
      <c r="BQ419" s="198"/>
      <c r="BR419" s="198"/>
      <c r="BS419" s="198"/>
      <c r="BT419" s="198"/>
      <c r="BU419" s="198"/>
      <c r="BV419" s="198"/>
      <c r="BW419" s="198"/>
      <c r="BX419" s="198"/>
      <c r="BY419" s="198"/>
      <c r="BZ419" s="198"/>
      <c r="CA419" s="198"/>
      <c r="CB419" s="198"/>
      <c r="CC419" s="198"/>
      <c r="CD419" s="198"/>
      <c r="CE419" s="198"/>
      <c r="CF419" s="198"/>
      <c r="CG419" s="198"/>
      <c r="CH419" s="198"/>
      <c r="CI419" s="198"/>
      <c r="CJ419" s="198"/>
      <c r="CK419" s="198"/>
      <c r="CL419" s="198"/>
      <c r="CM419" s="198"/>
      <c r="CN419" s="198"/>
      <c r="CO419" s="198"/>
      <c r="CP419" s="198"/>
      <c r="CQ419" s="198"/>
      <c r="CR419" s="198"/>
      <c r="CS419" s="198"/>
      <c r="CT419" s="198"/>
      <c r="CU419" s="198"/>
      <c r="CV419" s="198"/>
      <c r="CW419" s="198"/>
      <c r="CX419" s="198"/>
      <c r="CY419" s="198"/>
      <c r="CZ419" s="198"/>
      <c r="DA419" s="198"/>
      <c r="DB419" s="198"/>
      <c r="DC419" s="198"/>
      <c r="DD419" s="198"/>
      <c r="DE419" s="198"/>
      <c r="DF419" s="198"/>
      <c r="DG419" s="198"/>
      <c r="DH419" s="198"/>
      <c r="DI419" s="198"/>
      <c r="DJ419" s="198"/>
      <c r="DK419" s="198"/>
      <c r="DL419" s="198"/>
      <c r="DM419" s="198"/>
      <c r="DN419" s="198"/>
      <c r="DO419" s="198"/>
      <c r="DP419" s="198"/>
      <c r="DQ419" s="198"/>
      <c r="DR419" s="198"/>
      <c r="DS419" s="198"/>
      <c r="DT419" s="198"/>
      <c r="DU419" s="198"/>
      <c r="DV419" s="198"/>
      <c r="DW419" s="198"/>
      <c r="DX419" s="198"/>
      <c r="DY419" s="198"/>
      <c r="DZ419" s="198"/>
      <c r="EA419" s="198"/>
      <c r="EB419" s="198"/>
      <c r="EC419" s="198"/>
      <c r="ED419" s="198"/>
    </row>
    <row r="420" spans="1:180" s="22" customFormat="1" ht="15" customHeight="1" x14ac:dyDescent="0.2">
      <c r="A420" s="92">
        <f t="shared" si="47"/>
        <v>381</v>
      </c>
      <c r="B420" s="90"/>
      <c r="C420" s="114" t="s">
        <v>1539</v>
      </c>
      <c r="D420" s="108"/>
      <c r="E420" s="109"/>
      <c r="F420" s="110"/>
      <c r="G420" s="92"/>
      <c r="H420" s="91" t="s">
        <v>916</v>
      </c>
      <c r="I420" s="87">
        <v>700</v>
      </c>
      <c r="J420" s="87">
        <v>0</v>
      </c>
      <c r="K420" s="87">
        <f t="shared" si="46"/>
        <v>700</v>
      </c>
      <c r="L420" s="198"/>
      <c r="M420" s="198"/>
      <c r="N420" s="198"/>
      <c r="O420" s="198"/>
      <c r="P420" s="198"/>
      <c r="Q420" s="198"/>
      <c r="R420" s="198"/>
      <c r="S420" s="198"/>
      <c r="T420" s="198"/>
      <c r="U420" s="198"/>
      <c r="V420" s="198"/>
      <c r="W420" s="198"/>
      <c r="X420" s="198"/>
      <c r="Y420" s="198"/>
      <c r="Z420" s="198"/>
      <c r="AA420" s="198"/>
      <c r="AB420" s="198"/>
      <c r="AC420" s="198"/>
      <c r="AD420" s="198"/>
      <c r="AE420" s="198"/>
      <c r="AF420" s="198"/>
      <c r="AG420" s="198"/>
      <c r="AH420" s="198"/>
      <c r="AI420" s="198"/>
      <c r="AJ420" s="198"/>
      <c r="AK420" s="198"/>
      <c r="AL420" s="198"/>
      <c r="AM420" s="198"/>
      <c r="AN420" s="198"/>
      <c r="AO420" s="198"/>
      <c r="AP420" s="198"/>
      <c r="AQ420" s="198"/>
      <c r="AR420" s="198"/>
      <c r="AS420" s="198"/>
      <c r="AT420" s="198"/>
      <c r="AU420" s="198"/>
      <c r="AV420" s="198"/>
      <c r="AW420" s="198"/>
      <c r="AX420" s="198"/>
      <c r="AY420" s="198"/>
      <c r="AZ420" s="198"/>
      <c r="BA420" s="198"/>
      <c r="BB420" s="198"/>
      <c r="BC420" s="198"/>
      <c r="BD420" s="198"/>
      <c r="BE420" s="198"/>
      <c r="BF420" s="198"/>
      <c r="BG420" s="198"/>
      <c r="BH420" s="198"/>
      <c r="BI420" s="198"/>
      <c r="BJ420" s="198"/>
      <c r="BK420" s="198"/>
      <c r="BL420" s="198"/>
      <c r="BM420" s="198"/>
      <c r="BN420" s="198"/>
      <c r="BO420" s="198"/>
      <c r="BP420" s="198"/>
      <c r="BQ420" s="198"/>
      <c r="BR420" s="198"/>
      <c r="BS420" s="198"/>
      <c r="BT420" s="198"/>
      <c r="BU420" s="198"/>
      <c r="BV420" s="198"/>
      <c r="BW420" s="198"/>
      <c r="BX420" s="198"/>
      <c r="BY420" s="198"/>
      <c r="BZ420" s="198"/>
      <c r="CA420" s="198"/>
      <c r="CB420" s="198"/>
      <c r="CC420" s="198"/>
      <c r="CD420" s="198"/>
      <c r="CE420" s="198"/>
      <c r="CF420" s="198"/>
      <c r="CG420" s="198"/>
      <c r="CH420" s="198"/>
      <c r="CI420" s="198"/>
      <c r="CJ420" s="198"/>
      <c r="CK420" s="198"/>
      <c r="CL420" s="198"/>
      <c r="CM420" s="198"/>
      <c r="CN420" s="198"/>
      <c r="CO420" s="198"/>
      <c r="CP420" s="198"/>
      <c r="CQ420" s="198"/>
      <c r="CR420" s="198"/>
      <c r="CS420" s="198"/>
      <c r="CT420" s="198"/>
      <c r="CU420" s="198"/>
      <c r="CV420" s="198"/>
      <c r="CW420" s="198"/>
      <c r="CX420" s="198"/>
      <c r="CY420" s="198"/>
      <c r="CZ420" s="198"/>
      <c r="DA420" s="198"/>
      <c r="DB420" s="198"/>
      <c r="DC420" s="198"/>
      <c r="DD420" s="198"/>
      <c r="DE420" s="198"/>
      <c r="DF420" s="198"/>
      <c r="DG420" s="198"/>
      <c r="DH420" s="198"/>
      <c r="DI420" s="198"/>
      <c r="DJ420" s="198"/>
      <c r="DK420" s="198"/>
      <c r="DL420" s="198"/>
      <c r="DM420" s="198"/>
      <c r="DN420" s="198"/>
      <c r="DO420" s="198"/>
      <c r="DP420" s="198"/>
      <c r="DQ420" s="198"/>
      <c r="DR420" s="198"/>
      <c r="DS420" s="198"/>
      <c r="DT420" s="198"/>
      <c r="DU420" s="198"/>
      <c r="DV420" s="198"/>
      <c r="DW420" s="198"/>
      <c r="DX420" s="198"/>
      <c r="DY420" s="198"/>
      <c r="DZ420" s="198"/>
      <c r="EA420" s="198"/>
      <c r="EB420" s="198"/>
      <c r="EC420" s="198"/>
      <c r="ED420" s="198"/>
      <c r="EE420" s="198"/>
      <c r="EF420" s="198"/>
      <c r="EG420" s="198"/>
      <c r="EH420" s="198"/>
      <c r="EI420" s="198"/>
      <c r="EJ420" s="198"/>
      <c r="EK420" s="198"/>
      <c r="EL420" s="198"/>
      <c r="EM420" s="198"/>
      <c r="EN420" s="198"/>
      <c r="EO420" s="198"/>
      <c r="EP420" s="198"/>
      <c r="EQ420" s="198"/>
      <c r="ER420" s="198"/>
      <c r="ES420" s="198"/>
      <c r="ET420" s="198"/>
      <c r="EU420" s="198"/>
      <c r="EV420" s="198"/>
      <c r="EW420" s="198"/>
      <c r="EX420" s="198"/>
      <c r="EY420" s="198"/>
      <c r="EZ420" s="198"/>
      <c r="FA420" s="198"/>
      <c r="FB420" s="198"/>
      <c r="FC420" s="198"/>
      <c r="FD420" s="198"/>
      <c r="FE420" s="198"/>
      <c r="FF420" s="198"/>
      <c r="FG420" s="198"/>
      <c r="FH420" s="198"/>
      <c r="FI420" s="198"/>
      <c r="FJ420" s="198"/>
      <c r="FK420" s="198"/>
      <c r="FL420" s="198"/>
      <c r="FM420" s="198"/>
      <c r="FN420" s="198"/>
      <c r="FO420" s="198"/>
      <c r="FP420" s="198"/>
      <c r="FQ420" s="198"/>
      <c r="FR420" s="198"/>
      <c r="FS420" s="198"/>
      <c r="FT420" s="198"/>
      <c r="FU420" s="198"/>
      <c r="FV420" s="198"/>
      <c r="FW420" s="198"/>
      <c r="FX420" s="198"/>
    </row>
    <row r="421" spans="1:180" ht="20.25" customHeight="1" x14ac:dyDescent="0.2">
      <c r="A421" s="92"/>
      <c r="B421" s="90" t="s">
        <v>400</v>
      </c>
      <c r="C421" s="91" t="s">
        <v>1541</v>
      </c>
      <c r="D421" s="108">
        <v>1500</v>
      </c>
      <c r="E421" s="109">
        <v>0</v>
      </c>
      <c r="F421" s="110">
        <f>D421+E421</f>
        <v>1500</v>
      </c>
      <c r="G421" s="92"/>
      <c r="H421" s="115" t="s">
        <v>1539</v>
      </c>
      <c r="I421" s="87"/>
      <c r="J421" s="87"/>
      <c r="K421" s="87"/>
      <c r="L421" s="198"/>
      <c r="M421" s="198"/>
      <c r="N421" s="198"/>
      <c r="O421" s="198"/>
      <c r="P421" s="198"/>
      <c r="Q421" s="198"/>
      <c r="R421" s="198"/>
      <c r="S421" s="198"/>
      <c r="T421" s="198"/>
      <c r="U421" s="198"/>
      <c r="V421" s="198"/>
      <c r="W421" s="198"/>
      <c r="X421" s="198"/>
      <c r="Y421" s="198"/>
      <c r="Z421" s="198"/>
      <c r="AA421" s="198"/>
      <c r="AB421" s="198"/>
      <c r="AC421" s="198"/>
      <c r="AD421" s="198"/>
      <c r="AE421" s="198"/>
      <c r="AF421" s="198"/>
      <c r="AG421" s="198"/>
      <c r="AH421" s="198"/>
      <c r="AI421" s="198"/>
      <c r="AJ421" s="198"/>
      <c r="AK421" s="198"/>
      <c r="AL421" s="198"/>
      <c r="AM421" s="198"/>
      <c r="AN421" s="198"/>
      <c r="AO421" s="198"/>
      <c r="AP421" s="198"/>
      <c r="AQ421" s="198"/>
      <c r="AR421" s="198"/>
      <c r="AS421" s="198"/>
      <c r="AT421" s="198"/>
      <c r="AU421" s="198"/>
      <c r="AV421" s="198"/>
      <c r="AW421" s="198"/>
      <c r="AX421" s="198"/>
      <c r="AY421" s="198"/>
      <c r="AZ421" s="198"/>
      <c r="BA421" s="198"/>
      <c r="BB421" s="198"/>
      <c r="BC421" s="198"/>
      <c r="BD421" s="198"/>
      <c r="BE421" s="198"/>
      <c r="BF421" s="198"/>
      <c r="BG421" s="198"/>
      <c r="BH421" s="198"/>
      <c r="BI421" s="198"/>
      <c r="BJ421" s="198"/>
      <c r="BK421" s="198"/>
      <c r="BL421" s="198"/>
      <c r="BM421" s="198"/>
      <c r="BN421" s="198"/>
      <c r="BO421" s="198"/>
      <c r="BP421" s="198"/>
      <c r="BQ421" s="198"/>
      <c r="BR421" s="198"/>
      <c r="BS421" s="198"/>
      <c r="BT421" s="198"/>
      <c r="BU421" s="198"/>
      <c r="BV421" s="198"/>
      <c r="BW421" s="198"/>
      <c r="BX421" s="198"/>
      <c r="BY421" s="198"/>
      <c r="BZ421" s="198"/>
      <c r="CA421" s="198"/>
      <c r="CB421" s="198"/>
      <c r="CC421" s="198"/>
      <c r="CD421" s="198"/>
      <c r="CE421" s="198"/>
      <c r="CF421" s="198"/>
      <c r="CG421" s="198"/>
      <c r="CH421" s="198"/>
      <c r="CI421" s="198"/>
      <c r="CJ421" s="198"/>
      <c r="CK421" s="198"/>
      <c r="CL421" s="198"/>
      <c r="CM421" s="198"/>
      <c r="CN421" s="198"/>
      <c r="CO421" s="198"/>
      <c r="CP421" s="198"/>
      <c r="CQ421" s="198"/>
      <c r="CR421" s="198"/>
      <c r="CS421" s="198"/>
      <c r="CT421" s="198"/>
      <c r="CU421" s="198"/>
      <c r="CV421" s="198"/>
      <c r="CW421" s="198"/>
      <c r="CX421" s="198"/>
      <c r="CY421" s="198"/>
      <c r="CZ421" s="198"/>
      <c r="DA421" s="198"/>
      <c r="DB421" s="198"/>
      <c r="DC421" s="198"/>
      <c r="DD421" s="198"/>
      <c r="DE421" s="198"/>
      <c r="DF421" s="198"/>
      <c r="DG421" s="198"/>
      <c r="DH421" s="198"/>
      <c r="DI421" s="198"/>
      <c r="DJ421" s="198"/>
      <c r="DK421" s="198"/>
      <c r="DL421" s="198"/>
      <c r="DM421" s="198"/>
      <c r="DN421" s="198"/>
      <c r="DO421" s="198"/>
      <c r="DP421" s="198"/>
      <c r="DQ421" s="198"/>
      <c r="DR421" s="198"/>
      <c r="DS421" s="198"/>
      <c r="DT421" s="198"/>
      <c r="DU421" s="198"/>
      <c r="DV421" s="198"/>
      <c r="DW421" s="198"/>
      <c r="DX421" s="198"/>
      <c r="DY421" s="198"/>
      <c r="DZ421" s="198"/>
      <c r="EA421" s="198"/>
      <c r="EB421" s="198"/>
      <c r="EC421" s="198"/>
      <c r="ED421" s="198"/>
      <c r="EE421" s="198"/>
      <c r="EF421" s="198"/>
      <c r="EG421" s="198"/>
      <c r="EH421" s="198"/>
      <c r="EI421" s="198"/>
      <c r="EJ421" s="198"/>
      <c r="EK421" s="198"/>
      <c r="EL421" s="198"/>
      <c r="EM421" s="198"/>
      <c r="EN421" s="198"/>
      <c r="EO421" s="198"/>
      <c r="EP421" s="198"/>
      <c r="EQ421" s="198"/>
      <c r="ER421" s="198"/>
      <c r="ES421" s="198"/>
      <c r="ET421" s="198"/>
      <c r="EU421" s="198"/>
      <c r="EV421" s="198"/>
      <c r="EW421" s="198"/>
      <c r="EX421" s="198"/>
      <c r="EY421" s="198"/>
      <c r="EZ421" s="198"/>
      <c r="FA421" s="198"/>
      <c r="FB421" s="198"/>
      <c r="FC421" s="198"/>
      <c r="FD421" s="198"/>
      <c r="FE421" s="198"/>
      <c r="FF421" s="198"/>
      <c r="FG421" s="198"/>
      <c r="FH421" s="198"/>
      <c r="FI421" s="198"/>
      <c r="FJ421" s="198"/>
      <c r="FK421" s="198"/>
      <c r="FL421" s="198"/>
      <c r="FM421" s="198"/>
      <c r="FN421" s="198"/>
      <c r="FO421" s="198"/>
      <c r="FP421" s="198"/>
      <c r="FQ421" s="198"/>
      <c r="FR421" s="198"/>
      <c r="FS421" s="198"/>
      <c r="FT421" s="198"/>
      <c r="FU421" s="198"/>
      <c r="FV421" s="198"/>
      <c r="FW421" s="198"/>
      <c r="FX421" s="198"/>
    </row>
    <row r="422" spans="1:180" s="22" customFormat="1" ht="18" customHeight="1" x14ac:dyDescent="0.2">
      <c r="A422" s="92">
        <v>382</v>
      </c>
      <c r="B422" s="90" t="s">
        <v>401</v>
      </c>
      <c r="C422" s="91" t="s">
        <v>1542</v>
      </c>
      <c r="D422" s="108">
        <v>2050</v>
      </c>
      <c r="E422" s="109">
        <v>0</v>
      </c>
      <c r="F422" s="110">
        <f>D422+E422</f>
        <v>2050</v>
      </c>
      <c r="G422" s="92" t="s">
        <v>1132</v>
      </c>
      <c r="H422" s="91" t="s">
        <v>1128</v>
      </c>
      <c r="I422" s="87">
        <v>800</v>
      </c>
      <c r="J422" s="87">
        <f>I422*0.2</f>
        <v>160</v>
      </c>
      <c r="K422" s="87">
        <f t="shared" ref="K422:K431" si="48">I422+J422</f>
        <v>960</v>
      </c>
      <c r="L422" s="198"/>
      <c r="M422" s="198"/>
      <c r="N422" s="198"/>
      <c r="O422" s="198"/>
      <c r="P422" s="198"/>
      <c r="Q422" s="198"/>
      <c r="R422" s="198"/>
      <c r="S422" s="198"/>
      <c r="T422" s="198"/>
      <c r="U422" s="198"/>
      <c r="V422" s="198"/>
      <c r="W422" s="198"/>
      <c r="X422" s="198"/>
      <c r="Y422" s="198"/>
      <c r="Z422" s="198"/>
      <c r="AA422" s="198"/>
      <c r="AB422" s="198"/>
      <c r="AC422" s="198"/>
      <c r="AD422" s="198"/>
      <c r="AE422" s="198"/>
      <c r="AF422" s="198"/>
      <c r="AG422" s="198"/>
      <c r="AH422" s="198"/>
      <c r="AI422" s="198"/>
      <c r="AJ422" s="198"/>
      <c r="AK422" s="198"/>
      <c r="AL422" s="198"/>
      <c r="AM422" s="198"/>
      <c r="AN422" s="198"/>
      <c r="AO422" s="198"/>
      <c r="AP422" s="198"/>
      <c r="AQ422" s="198"/>
      <c r="AR422" s="198"/>
      <c r="AS422" s="198"/>
      <c r="AT422" s="198"/>
      <c r="AU422" s="198"/>
      <c r="AV422" s="198"/>
      <c r="AW422" s="198"/>
      <c r="AX422" s="198"/>
      <c r="AY422" s="198"/>
      <c r="AZ422" s="198"/>
      <c r="BA422" s="198"/>
      <c r="BB422" s="198"/>
      <c r="BC422" s="198"/>
      <c r="BD422" s="198"/>
      <c r="BE422" s="198"/>
      <c r="BF422" s="198"/>
      <c r="BG422" s="198"/>
      <c r="BH422" s="198"/>
      <c r="BI422" s="198"/>
      <c r="BJ422" s="198"/>
      <c r="BK422" s="198"/>
      <c r="BL422" s="198"/>
      <c r="BM422" s="198"/>
      <c r="BN422" s="198"/>
      <c r="BO422" s="198"/>
      <c r="BP422" s="198"/>
      <c r="BQ422" s="198"/>
      <c r="BR422" s="198"/>
      <c r="BS422" s="198"/>
      <c r="BT422" s="198"/>
      <c r="BU422" s="198"/>
      <c r="BV422" s="198"/>
      <c r="BW422" s="198"/>
      <c r="BX422" s="198"/>
      <c r="BY422" s="198"/>
      <c r="BZ422" s="198"/>
      <c r="CA422" s="198"/>
      <c r="CB422" s="198"/>
      <c r="CC422" s="198"/>
      <c r="CD422" s="198"/>
      <c r="CE422" s="198"/>
      <c r="CF422" s="198"/>
      <c r="CG422" s="198"/>
      <c r="CH422" s="198"/>
      <c r="CI422" s="198"/>
      <c r="CJ422" s="198"/>
      <c r="CK422" s="198"/>
      <c r="CL422" s="198"/>
      <c r="CM422" s="198"/>
      <c r="CN422" s="198"/>
      <c r="CO422" s="198"/>
      <c r="CP422" s="198"/>
      <c r="CQ422" s="198"/>
      <c r="CR422" s="198"/>
      <c r="CS422" s="198"/>
      <c r="CT422" s="198"/>
      <c r="CU422" s="198"/>
      <c r="CV422" s="198"/>
      <c r="CW422" s="198"/>
      <c r="CX422" s="198"/>
      <c r="CY422" s="198"/>
      <c r="CZ422" s="198"/>
      <c r="DA422" s="198"/>
      <c r="DB422" s="198"/>
      <c r="DC422" s="198"/>
      <c r="DD422" s="198"/>
      <c r="DE422" s="198"/>
      <c r="DF422" s="198"/>
      <c r="DG422" s="198"/>
      <c r="DH422" s="198"/>
      <c r="DI422" s="198"/>
      <c r="DJ422" s="198"/>
      <c r="DK422" s="198"/>
      <c r="DL422" s="198"/>
      <c r="DM422" s="198"/>
      <c r="DN422" s="198"/>
      <c r="DO422" s="198"/>
      <c r="DP422" s="198"/>
      <c r="DQ422" s="198"/>
      <c r="DR422" s="198"/>
      <c r="DS422" s="198"/>
      <c r="DT422" s="198"/>
      <c r="DU422" s="198"/>
      <c r="DV422" s="198"/>
      <c r="DW422" s="198"/>
      <c r="DX422" s="198"/>
      <c r="DY422" s="198"/>
      <c r="DZ422" s="198"/>
      <c r="EA422" s="198"/>
      <c r="EB422" s="198"/>
      <c r="EC422" s="198"/>
      <c r="ED422" s="198"/>
      <c r="EE422" s="198"/>
      <c r="EF422" s="198"/>
      <c r="EG422" s="198"/>
      <c r="EH422" s="198"/>
      <c r="EI422" s="198"/>
      <c r="EJ422" s="198"/>
      <c r="EK422" s="198"/>
      <c r="EL422" s="198"/>
      <c r="EM422" s="198"/>
      <c r="EN422" s="198"/>
      <c r="EO422" s="198"/>
      <c r="EP422" s="198"/>
      <c r="EQ422" s="198"/>
      <c r="ER422" s="198"/>
      <c r="ES422" s="198"/>
      <c r="ET422" s="198"/>
      <c r="EU422" s="198"/>
      <c r="EV422" s="198"/>
      <c r="EW422" s="198"/>
      <c r="EX422" s="198"/>
      <c r="EY422" s="198"/>
      <c r="EZ422" s="198"/>
      <c r="FA422" s="198"/>
      <c r="FB422" s="198"/>
      <c r="FC422" s="198"/>
      <c r="FD422" s="198"/>
      <c r="FE422" s="198"/>
      <c r="FF422" s="198"/>
      <c r="FG422" s="198"/>
      <c r="FH422" s="198"/>
      <c r="FI422" s="198"/>
      <c r="FJ422" s="198"/>
      <c r="FK422" s="198"/>
      <c r="FL422" s="198"/>
      <c r="FM422" s="198"/>
      <c r="FN422" s="198"/>
      <c r="FO422" s="198"/>
      <c r="FP422" s="198"/>
      <c r="FQ422" s="198"/>
      <c r="FR422" s="198"/>
      <c r="FS422" s="198"/>
      <c r="FT422" s="198"/>
      <c r="FU422" s="198"/>
      <c r="FV422" s="198"/>
      <c r="FW422" s="198"/>
      <c r="FX422" s="198"/>
    </row>
    <row r="423" spans="1:180" ht="18" customHeight="1" x14ac:dyDescent="0.2">
      <c r="A423" s="92">
        <f>A422+1</f>
        <v>383</v>
      </c>
      <c r="B423" s="90" t="s">
        <v>402</v>
      </c>
      <c r="C423" s="91" t="s">
        <v>1543</v>
      </c>
      <c r="D423" s="108">
        <v>2850</v>
      </c>
      <c r="E423" s="109">
        <v>0</v>
      </c>
      <c r="F423" s="110">
        <f>D423+E423</f>
        <v>2850</v>
      </c>
      <c r="G423" s="92" t="s">
        <v>608</v>
      </c>
      <c r="H423" s="91" t="s">
        <v>1129</v>
      </c>
      <c r="I423" s="87">
        <v>1500</v>
      </c>
      <c r="J423" s="87">
        <f>I423*0.2</f>
        <v>300</v>
      </c>
      <c r="K423" s="87">
        <f t="shared" si="48"/>
        <v>1800</v>
      </c>
      <c r="L423" s="198"/>
      <c r="M423" s="198"/>
      <c r="N423" s="198"/>
      <c r="O423" s="198"/>
      <c r="P423" s="198"/>
      <c r="Q423" s="198"/>
      <c r="R423" s="198"/>
      <c r="S423" s="198"/>
      <c r="T423" s="198"/>
      <c r="U423" s="198"/>
      <c r="V423" s="198"/>
      <c r="W423" s="198"/>
      <c r="X423" s="198"/>
      <c r="Y423" s="198"/>
      <c r="Z423" s="198"/>
      <c r="AA423" s="198"/>
      <c r="AB423" s="198"/>
      <c r="AC423" s="198"/>
      <c r="AD423" s="198"/>
      <c r="AE423" s="198"/>
      <c r="AF423" s="198"/>
      <c r="AG423" s="198"/>
      <c r="AH423" s="198"/>
      <c r="AI423" s="198"/>
      <c r="AJ423" s="198"/>
      <c r="AK423" s="198"/>
      <c r="AL423" s="198"/>
      <c r="AM423" s="198"/>
      <c r="AN423" s="198"/>
      <c r="AO423" s="198"/>
      <c r="AP423" s="198"/>
      <c r="AQ423" s="198"/>
      <c r="AR423" s="198"/>
      <c r="AS423" s="198"/>
      <c r="AT423" s="198"/>
      <c r="AU423" s="198"/>
      <c r="AV423" s="198"/>
      <c r="AW423" s="198"/>
      <c r="AX423" s="198"/>
      <c r="AY423" s="198"/>
      <c r="AZ423" s="198"/>
      <c r="BA423" s="198"/>
      <c r="BB423" s="198"/>
      <c r="BC423" s="198"/>
      <c r="BD423" s="198"/>
      <c r="BE423" s="198"/>
      <c r="BF423" s="198"/>
      <c r="BG423" s="198"/>
      <c r="BH423" s="198"/>
      <c r="BI423" s="198"/>
      <c r="BJ423" s="198"/>
      <c r="BK423" s="198"/>
      <c r="BL423" s="198"/>
      <c r="BM423" s="198"/>
      <c r="BN423" s="198"/>
      <c r="BO423" s="198"/>
      <c r="BP423" s="198"/>
      <c r="BQ423" s="198"/>
      <c r="BR423" s="198"/>
      <c r="BS423" s="198"/>
      <c r="BT423" s="198"/>
      <c r="BU423" s="198"/>
      <c r="BV423" s="198"/>
      <c r="BW423" s="198"/>
      <c r="BX423" s="198"/>
      <c r="BY423" s="198"/>
      <c r="BZ423" s="198"/>
      <c r="CA423" s="198"/>
      <c r="CB423" s="198"/>
      <c r="CC423" s="198"/>
      <c r="CD423" s="198"/>
      <c r="CE423" s="198"/>
      <c r="CF423" s="198"/>
      <c r="CG423" s="198"/>
      <c r="CH423" s="198"/>
      <c r="CI423" s="198"/>
      <c r="CJ423" s="198"/>
      <c r="CK423" s="198"/>
      <c r="CL423" s="198"/>
      <c r="CM423" s="198"/>
      <c r="CN423" s="198"/>
      <c r="CO423" s="198"/>
      <c r="CP423" s="198"/>
      <c r="CQ423" s="198"/>
      <c r="CR423" s="198"/>
      <c r="CS423" s="198"/>
      <c r="CT423" s="198"/>
      <c r="CU423" s="198"/>
      <c r="CV423" s="198"/>
      <c r="CW423" s="198"/>
      <c r="CX423" s="198"/>
      <c r="CY423" s="198"/>
      <c r="CZ423" s="198"/>
      <c r="DA423" s="198"/>
      <c r="DB423" s="198"/>
      <c r="DC423" s="198"/>
      <c r="DD423" s="198"/>
      <c r="DE423" s="198"/>
      <c r="DF423" s="198"/>
      <c r="DG423" s="198"/>
      <c r="DH423" s="198"/>
      <c r="DI423" s="198"/>
      <c r="DJ423" s="198"/>
      <c r="DK423" s="198"/>
      <c r="DL423" s="198"/>
      <c r="DM423" s="198"/>
      <c r="DN423" s="198"/>
      <c r="DO423" s="198"/>
      <c r="DP423" s="198"/>
      <c r="DQ423" s="198"/>
      <c r="DR423" s="198"/>
      <c r="DS423" s="198"/>
      <c r="DT423" s="198"/>
      <c r="DU423" s="198"/>
      <c r="DV423" s="198"/>
      <c r="DW423" s="198"/>
      <c r="DX423" s="198"/>
      <c r="DY423" s="198"/>
      <c r="DZ423" s="198"/>
      <c r="EA423" s="198"/>
      <c r="EB423" s="198"/>
      <c r="EC423" s="198"/>
      <c r="ED423" s="198"/>
      <c r="EE423" s="198"/>
      <c r="EF423" s="198"/>
      <c r="EG423" s="198"/>
      <c r="EH423" s="198"/>
      <c r="EI423" s="198"/>
      <c r="EJ423" s="198"/>
      <c r="EK423" s="198"/>
      <c r="EL423" s="198"/>
      <c r="EM423" s="198"/>
      <c r="EN423" s="198"/>
      <c r="EO423" s="198"/>
      <c r="EP423" s="198"/>
      <c r="EQ423" s="198"/>
      <c r="ER423" s="198"/>
      <c r="ES423" s="198"/>
      <c r="ET423" s="198"/>
      <c r="EU423" s="198"/>
      <c r="EV423" s="198"/>
      <c r="EW423" s="198"/>
      <c r="EX423" s="198"/>
      <c r="EY423" s="198"/>
      <c r="EZ423" s="198"/>
      <c r="FA423" s="198"/>
      <c r="FB423" s="198"/>
      <c r="FC423" s="198"/>
      <c r="FD423" s="198"/>
      <c r="FE423" s="198"/>
      <c r="FF423" s="198"/>
      <c r="FG423" s="198"/>
      <c r="FH423" s="198"/>
      <c r="FI423" s="198"/>
      <c r="FJ423" s="198"/>
      <c r="FK423" s="198"/>
      <c r="FL423" s="198"/>
      <c r="FM423" s="198"/>
      <c r="FN423" s="198"/>
      <c r="FO423" s="198"/>
      <c r="FP423" s="198"/>
      <c r="FQ423" s="198"/>
      <c r="FR423" s="198"/>
      <c r="FS423" s="198"/>
      <c r="FT423" s="198"/>
      <c r="FU423" s="198"/>
      <c r="FV423" s="198"/>
      <c r="FW423" s="198"/>
      <c r="FX423" s="198"/>
    </row>
    <row r="424" spans="1:180" ht="16.149999999999999" customHeight="1" x14ac:dyDescent="0.2">
      <c r="A424" s="92">
        <f>A423+1</f>
        <v>384</v>
      </c>
      <c r="B424" s="90"/>
      <c r="C424" s="114" t="s">
        <v>515</v>
      </c>
      <c r="D424" s="108"/>
      <c r="E424" s="109"/>
      <c r="F424" s="110"/>
      <c r="G424" s="92" t="s">
        <v>1133</v>
      </c>
      <c r="H424" s="91" t="s">
        <v>1130</v>
      </c>
      <c r="I424" s="87">
        <v>2050</v>
      </c>
      <c r="J424" s="87">
        <f>I424*0.2</f>
        <v>410</v>
      </c>
      <c r="K424" s="87">
        <f t="shared" si="48"/>
        <v>2460</v>
      </c>
      <c r="L424" s="198"/>
      <c r="M424" s="198"/>
      <c r="N424" s="198"/>
      <c r="O424" s="198"/>
      <c r="P424" s="198"/>
      <c r="Q424" s="198"/>
      <c r="R424" s="198"/>
      <c r="S424" s="198"/>
      <c r="T424" s="198"/>
      <c r="U424" s="198"/>
      <c r="V424" s="198"/>
      <c r="W424" s="198"/>
      <c r="X424" s="198"/>
      <c r="Y424" s="198"/>
      <c r="Z424" s="198"/>
      <c r="AA424" s="198"/>
      <c r="AB424" s="198"/>
      <c r="AC424" s="198"/>
      <c r="AD424" s="198"/>
      <c r="AE424" s="198"/>
      <c r="AF424" s="198"/>
      <c r="AG424" s="198"/>
      <c r="AH424" s="198"/>
      <c r="AI424" s="198"/>
      <c r="AJ424" s="198"/>
      <c r="AK424" s="198"/>
      <c r="AL424" s="198"/>
      <c r="AM424" s="198"/>
      <c r="AN424" s="198"/>
      <c r="AO424" s="198"/>
      <c r="AP424" s="198"/>
      <c r="AQ424" s="198"/>
      <c r="AR424" s="198"/>
      <c r="AS424" s="198"/>
      <c r="AT424" s="198"/>
      <c r="AU424" s="198"/>
      <c r="AV424" s="198"/>
      <c r="AW424" s="198"/>
      <c r="AX424" s="198"/>
      <c r="AY424" s="198"/>
      <c r="AZ424" s="198"/>
      <c r="BA424" s="198"/>
      <c r="BB424" s="198"/>
      <c r="BC424" s="198"/>
      <c r="BD424" s="198"/>
      <c r="BE424" s="198"/>
      <c r="BF424" s="198"/>
      <c r="BG424" s="198"/>
      <c r="BH424" s="198"/>
      <c r="BI424" s="198"/>
      <c r="BJ424" s="198"/>
      <c r="BK424" s="198"/>
      <c r="BL424" s="198"/>
      <c r="BM424" s="198"/>
      <c r="BN424" s="198"/>
      <c r="BO424" s="198"/>
      <c r="BP424" s="198"/>
      <c r="BQ424" s="198"/>
      <c r="BR424" s="198"/>
      <c r="BS424" s="198"/>
      <c r="BT424" s="198"/>
      <c r="BU424" s="198"/>
      <c r="BV424" s="198"/>
      <c r="BW424" s="198"/>
      <c r="BX424" s="198"/>
      <c r="BY424" s="198"/>
      <c r="BZ424" s="198"/>
      <c r="CA424" s="198"/>
      <c r="CB424" s="198"/>
      <c r="CC424" s="198"/>
      <c r="CD424" s="198"/>
      <c r="CE424" s="198"/>
      <c r="CF424" s="198"/>
      <c r="CG424" s="198"/>
      <c r="CH424" s="198"/>
      <c r="CI424" s="198"/>
      <c r="CJ424" s="198"/>
      <c r="CK424" s="198"/>
      <c r="CL424" s="198"/>
      <c r="CM424" s="198"/>
      <c r="CN424" s="198"/>
      <c r="CO424" s="198"/>
      <c r="CP424" s="198"/>
      <c r="CQ424" s="198"/>
      <c r="CR424" s="198"/>
      <c r="CS424" s="198"/>
      <c r="CT424" s="198"/>
      <c r="CU424" s="198"/>
      <c r="CV424" s="198"/>
      <c r="CW424" s="198"/>
      <c r="CX424" s="198"/>
      <c r="CY424" s="198"/>
      <c r="CZ424" s="198"/>
      <c r="DA424" s="198"/>
      <c r="DB424" s="198"/>
      <c r="DC424" s="198"/>
      <c r="DD424" s="198"/>
      <c r="DE424" s="198"/>
      <c r="DF424" s="198"/>
      <c r="DG424" s="198"/>
      <c r="DH424" s="198"/>
      <c r="DI424" s="198"/>
      <c r="DJ424" s="198"/>
      <c r="DK424" s="198"/>
      <c r="DL424" s="198"/>
      <c r="DM424" s="198"/>
      <c r="DN424" s="198"/>
      <c r="DO424" s="198"/>
      <c r="DP424" s="198"/>
      <c r="DQ424" s="198"/>
      <c r="DR424" s="198"/>
      <c r="DS424" s="198"/>
      <c r="DT424" s="198"/>
      <c r="DU424" s="198"/>
      <c r="DV424" s="198"/>
      <c r="DW424" s="198"/>
      <c r="DX424" s="198"/>
      <c r="DY424" s="198"/>
      <c r="DZ424" s="198"/>
      <c r="EA424" s="198"/>
      <c r="EB424" s="198"/>
      <c r="EC424" s="198"/>
      <c r="ED424" s="198"/>
      <c r="EE424" s="198"/>
      <c r="EF424" s="198"/>
      <c r="EG424" s="198"/>
      <c r="EH424" s="198"/>
      <c r="EI424" s="198"/>
      <c r="EJ424" s="198"/>
      <c r="EK424" s="198"/>
      <c r="EL424" s="198"/>
      <c r="EM424" s="198"/>
      <c r="EN424" s="198"/>
      <c r="EO424" s="198"/>
      <c r="EP424" s="198"/>
      <c r="EQ424" s="198"/>
      <c r="ER424" s="198"/>
      <c r="ES424" s="198"/>
      <c r="ET424" s="198"/>
      <c r="EU424" s="198"/>
      <c r="EV424" s="198"/>
      <c r="EW424" s="198"/>
      <c r="EX424" s="198"/>
      <c r="EY424" s="198"/>
      <c r="EZ424" s="198"/>
      <c r="FA424" s="198"/>
      <c r="FB424" s="198"/>
      <c r="FC424" s="198"/>
      <c r="FD424" s="198"/>
      <c r="FE424" s="198"/>
      <c r="FF424" s="198"/>
      <c r="FG424" s="198"/>
      <c r="FH424" s="198"/>
      <c r="FI424" s="198"/>
      <c r="FJ424" s="198"/>
      <c r="FK424" s="198"/>
      <c r="FL424" s="198"/>
      <c r="FM424" s="198"/>
      <c r="FN424" s="198"/>
      <c r="FO424" s="198"/>
      <c r="FP424" s="198"/>
      <c r="FQ424" s="198"/>
      <c r="FR424" s="198"/>
      <c r="FS424" s="198"/>
      <c r="FT424" s="198"/>
      <c r="FU424" s="198"/>
      <c r="FV424" s="198"/>
      <c r="FW424" s="198"/>
      <c r="FX424" s="198"/>
    </row>
    <row r="425" spans="1:180" ht="16.5" customHeight="1" x14ac:dyDescent="0.2">
      <c r="A425" s="92">
        <f>A424+1</f>
        <v>385</v>
      </c>
      <c r="B425" s="90" t="s">
        <v>403</v>
      </c>
      <c r="C425" s="91" t="s">
        <v>94</v>
      </c>
      <c r="D425" s="108">
        <v>550.85</v>
      </c>
      <c r="E425" s="170">
        <f>D425*0.18</f>
        <v>99.153000000000006</v>
      </c>
      <c r="F425" s="171">
        <f>D425+E425</f>
        <v>650.00300000000004</v>
      </c>
      <c r="G425" s="92" t="s">
        <v>1134</v>
      </c>
      <c r="H425" s="91" t="s">
        <v>1131</v>
      </c>
      <c r="I425" s="87">
        <v>2850</v>
      </c>
      <c r="J425" s="87">
        <f>I425*0.2</f>
        <v>570</v>
      </c>
      <c r="K425" s="87">
        <f t="shared" si="48"/>
        <v>3420</v>
      </c>
      <c r="L425" s="198"/>
      <c r="M425" s="198"/>
      <c r="N425" s="198"/>
      <c r="O425" s="198"/>
      <c r="P425" s="198"/>
      <c r="Q425" s="198"/>
      <c r="R425" s="198"/>
      <c r="S425" s="198"/>
      <c r="T425" s="198"/>
      <c r="U425" s="198"/>
      <c r="V425" s="198"/>
      <c r="W425" s="198"/>
      <c r="X425" s="198"/>
      <c r="Y425" s="198"/>
      <c r="Z425" s="198"/>
      <c r="AA425" s="198"/>
      <c r="AB425" s="198"/>
      <c r="AC425" s="198"/>
      <c r="AD425" s="198"/>
      <c r="AE425" s="198"/>
      <c r="AF425" s="198"/>
      <c r="AG425" s="198"/>
      <c r="AH425" s="198"/>
      <c r="AI425" s="198"/>
      <c r="AJ425" s="198"/>
      <c r="AK425" s="198"/>
      <c r="AL425" s="198"/>
      <c r="AM425" s="198"/>
      <c r="AN425" s="198"/>
      <c r="AO425" s="198"/>
      <c r="AP425" s="198"/>
      <c r="AQ425" s="198"/>
      <c r="AR425" s="198"/>
      <c r="AS425" s="198"/>
      <c r="AT425" s="198"/>
      <c r="AU425" s="198"/>
      <c r="AV425" s="198"/>
      <c r="AW425" s="198"/>
      <c r="AX425" s="198"/>
      <c r="AY425" s="198"/>
      <c r="AZ425" s="198"/>
      <c r="BA425" s="198"/>
      <c r="BB425" s="198"/>
      <c r="BC425" s="198"/>
      <c r="BD425" s="198"/>
      <c r="BE425" s="198"/>
      <c r="BF425" s="198"/>
      <c r="BG425" s="198"/>
      <c r="BH425" s="198"/>
      <c r="BI425" s="198"/>
      <c r="BJ425" s="198"/>
      <c r="BK425" s="198"/>
      <c r="BL425" s="198"/>
      <c r="BM425" s="198"/>
      <c r="BN425" s="198"/>
      <c r="BO425" s="198"/>
      <c r="BP425" s="198"/>
      <c r="BQ425" s="198"/>
      <c r="BR425" s="198"/>
      <c r="BS425" s="198"/>
      <c r="BT425" s="198"/>
      <c r="BU425" s="198"/>
      <c r="BV425" s="198"/>
      <c r="BW425" s="198"/>
      <c r="BX425" s="198"/>
      <c r="BY425" s="198"/>
      <c r="BZ425" s="198"/>
      <c r="CA425" s="198"/>
      <c r="CB425" s="198"/>
      <c r="CC425" s="198"/>
      <c r="CD425" s="198"/>
      <c r="CE425" s="198"/>
      <c r="CF425" s="198"/>
      <c r="CG425" s="198"/>
      <c r="CH425" s="198"/>
      <c r="CI425" s="198"/>
      <c r="CJ425" s="198"/>
      <c r="CK425" s="198"/>
      <c r="CL425" s="198"/>
      <c r="CM425" s="198"/>
      <c r="CN425" s="198"/>
      <c r="CO425" s="198"/>
      <c r="CP425" s="198"/>
      <c r="CQ425" s="198"/>
      <c r="CR425" s="198"/>
      <c r="CS425" s="198"/>
      <c r="CT425" s="198"/>
      <c r="CU425" s="198"/>
      <c r="CV425" s="198"/>
      <c r="CW425" s="198"/>
      <c r="CX425" s="198"/>
      <c r="CY425" s="198"/>
      <c r="CZ425" s="198"/>
      <c r="DA425" s="198"/>
      <c r="DB425" s="198"/>
      <c r="DC425" s="198"/>
      <c r="DD425" s="198"/>
      <c r="DE425" s="198"/>
      <c r="DF425" s="198"/>
      <c r="DG425" s="198"/>
      <c r="DH425" s="198"/>
      <c r="DI425" s="198"/>
      <c r="DJ425" s="198"/>
      <c r="DK425" s="198"/>
      <c r="DL425" s="198"/>
      <c r="DM425" s="198"/>
      <c r="DN425" s="198"/>
      <c r="DO425" s="198"/>
      <c r="DP425" s="198"/>
      <c r="DQ425" s="198"/>
      <c r="DR425" s="198"/>
      <c r="DS425" s="198"/>
      <c r="DT425" s="198"/>
      <c r="DU425" s="198"/>
      <c r="DV425" s="198"/>
      <c r="DW425" s="198"/>
      <c r="DX425" s="198"/>
      <c r="DY425" s="198"/>
      <c r="DZ425" s="198"/>
      <c r="EA425" s="198"/>
      <c r="EB425" s="198"/>
      <c r="EC425" s="198"/>
      <c r="ED425" s="198"/>
      <c r="EE425" s="198"/>
      <c r="EF425" s="198"/>
      <c r="EG425" s="198"/>
      <c r="EH425" s="198"/>
      <c r="EI425" s="198"/>
      <c r="EJ425" s="198"/>
      <c r="EK425" s="198"/>
      <c r="EL425" s="198"/>
      <c r="EM425" s="198"/>
      <c r="EN425" s="198"/>
      <c r="EO425" s="198"/>
      <c r="EP425" s="198"/>
      <c r="EQ425" s="198"/>
      <c r="ER425" s="198"/>
      <c r="ES425" s="198"/>
      <c r="ET425" s="198"/>
      <c r="EU425" s="198"/>
      <c r="EV425" s="198"/>
      <c r="EW425" s="198"/>
      <c r="EX425" s="198"/>
      <c r="EY425" s="198"/>
      <c r="EZ425" s="198"/>
      <c r="FA425" s="198"/>
      <c r="FB425" s="198"/>
      <c r="FC425" s="198"/>
      <c r="FD425" s="198"/>
      <c r="FE425" s="198"/>
      <c r="FF425" s="198"/>
      <c r="FG425" s="198"/>
      <c r="FH425" s="198"/>
      <c r="FI425" s="198"/>
      <c r="FJ425" s="198"/>
      <c r="FK425" s="198"/>
      <c r="FL425" s="198"/>
      <c r="FM425" s="198"/>
      <c r="FN425" s="198"/>
      <c r="FO425" s="198"/>
      <c r="FP425" s="198"/>
      <c r="FQ425" s="198"/>
      <c r="FR425" s="198"/>
      <c r="FS425" s="198"/>
      <c r="FT425" s="198"/>
      <c r="FU425" s="198"/>
      <c r="FV425" s="198"/>
      <c r="FW425" s="198"/>
      <c r="FX425" s="198"/>
    </row>
    <row r="426" spans="1:180" ht="35.25" customHeight="1" x14ac:dyDescent="0.2">
      <c r="A426" s="92"/>
      <c r="B426" s="90" t="s">
        <v>564</v>
      </c>
      <c r="C426" s="91" t="s">
        <v>95</v>
      </c>
      <c r="D426" s="108">
        <v>677.97</v>
      </c>
      <c r="E426" s="170">
        <f>D426*0.18</f>
        <v>122.0346</v>
      </c>
      <c r="F426" s="171">
        <f>D426+E426</f>
        <v>800.00459999999998</v>
      </c>
      <c r="G426" s="92"/>
      <c r="H426" s="115" t="s">
        <v>1353</v>
      </c>
      <c r="I426" s="87"/>
      <c r="J426" s="87"/>
      <c r="K426" s="87"/>
      <c r="L426" s="198"/>
      <c r="M426" s="198"/>
      <c r="N426" s="198"/>
      <c r="O426" s="198"/>
      <c r="P426" s="198"/>
      <c r="Q426" s="198"/>
      <c r="R426" s="198"/>
      <c r="S426" s="198"/>
      <c r="T426" s="198"/>
      <c r="U426" s="198"/>
      <c r="V426" s="198"/>
      <c r="W426" s="198"/>
      <c r="X426" s="198"/>
      <c r="Y426" s="198"/>
      <c r="Z426" s="198"/>
      <c r="AA426" s="198"/>
      <c r="AB426" s="198"/>
      <c r="AC426" s="198"/>
      <c r="AD426" s="198"/>
      <c r="AE426" s="198"/>
      <c r="AF426" s="198"/>
      <c r="AG426" s="198"/>
      <c r="AH426" s="198"/>
      <c r="AI426" s="198"/>
      <c r="AJ426" s="198"/>
      <c r="AK426" s="198"/>
      <c r="AL426" s="198"/>
      <c r="AM426" s="198"/>
      <c r="AN426" s="198"/>
      <c r="AO426" s="198"/>
      <c r="AP426" s="198"/>
      <c r="AQ426" s="198"/>
      <c r="AR426" s="198"/>
      <c r="AS426" s="198"/>
      <c r="AT426" s="198"/>
      <c r="AU426" s="198"/>
      <c r="AV426" s="198"/>
      <c r="AW426" s="198"/>
      <c r="AX426" s="198"/>
      <c r="AY426" s="198"/>
      <c r="AZ426" s="198"/>
      <c r="BA426" s="198"/>
      <c r="BB426" s="198"/>
      <c r="BC426" s="198"/>
      <c r="BD426" s="198"/>
      <c r="BE426" s="198"/>
      <c r="BF426" s="198"/>
      <c r="BG426" s="198"/>
      <c r="BH426" s="198"/>
      <c r="BI426" s="198"/>
      <c r="BJ426" s="198"/>
      <c r="BK426" s="198"/>
      <c r="BL426" s="198"/>
      <c r="BM426" s="198"/>
      <c r="BN426" s="198"/>
      <c r="BO426" s="198"/>
      <c r="BP426" s="198"/>
      <c r="BQ426" s="198"/>
      <c r="BR426" s="198"/>
      <c r="BS426" s="198"/>
      <c r="BT426" s="198"/>
      <c r="BU426" s="198"/>
      <c r="BV426" s="198"/>
      <c r="BW426" s="198"/>
      <c r="BX426" s="198"/>
      <c r="BY426" s="198"/>
      <c r="BZ426" s="198"/>
      <c r="CA426" s="198"/>
      <c r="CB426" s="198"/>
      <c r="CC426" s="198"/>
      <c r="CD426" s="198"/>
      <c r="CE426" s="198"/>
      <c r="CF426" s="198"/>
      <c r="CG426" s="198"/>
      <c r="CH426" s="198"/>
      <c r="CI426" s="198"/>
      <c r="CJ426" s="198"/>
      <c r="CK426" s="198"/>
      <c r="CL426" s="198"/>
      <c r="CM426" s="198"/>
      <c r="CN426" s="198"/>
      <c r="CO426" s="198"/>
      <c r="CP426" s="198"/>
      <c r="CQ426" s="198"/>
      <c r="CR426" s="198"/>
      <c r="CS426" s="198"/>
      <c r="CT426" s="198"/>
      <c r="CU426" s="198"/>
      <c r="CV426" s="198"/>
      <c r="CW426" s="198"/>
      <c r="CX426" s="198"/>
      <c r="CY426" s="198"/>
      <c r="CZ426" s="198"/>
      <c r="DA426" s="198"/>
      <c r="DB426" s="198"/>
      <c r="DC426" s="198"/>
      <c r="DD426" s="198"/>
      <c r="DE426" s="198"/>
      <c r="DF426" s="198"/>
      <c r="DG426" s="198"/>
      <c r="DH426" s="198"/>
      <c r="DI426" s="198"/>
      <c r="DJ426" s="198"/>
      <c r="DK426" s="198"/>
      <c r="DL426" s="198"/>
      <c r="DM426" s="198"/>
      <c r="DN426" s="198"/>
      <c r="DO426" s="198"/>
      <c r="DP426" s="198"/>
      <c r="DQ426" s="198"/>
      <c r="DR426" s="198"/>
      <c r="DS426" s="198"/>
      <c r="DT426" s="198"/>
      <c r="DU426" s="198"/>
      <c r="DV426" s="198"/>
      <c r="DW426" s="198"/>
      <c r="DX426" s="198"/>
      <c r="DY426" s="198"/>
      <c r="DZ426" s="198"/>
      <c r="EA426" s="198"/>
      <c r="EB426" s="198"/>
      <c r="EC426" s="198"/>
      <c r="ED426" s="198"/>
      <c r="EE426" s="198"/>
      <c r="EF426" s="198"/>
      <c r="EG426" s="198"/>
      <c r="EH426" s="198"/>
      <c r="EI426" s="198"/>
      <c r="EJ426" s="198"/>
      <c r="EK426" s="198"/>
      <c r="EL426" s="198"/>
      <c r="EM426" s="198"/>
      <c r="EN426" s="198"/>
      <c r="EO426" s="198"/>
      <c r="EP426" s="198"/>
      <c r="EQ426" s="198"/>
      <c r="ER426" s="198"/>
      <c r="ES426" s="198"/>
      <c r="ET426" s="198"/>
      <c r="EU426" s="198"/>
      <c r="EV426" s="198"/>
      <c r="EW426" s="198"/>
      <c r="EX426" s="198"/>
      <c r="EY426" s="198"/>
      <c r="EZ426" s="198"/>
      <c r="FA426" s="198"/>
      <c r="FB426" s="198"/>
      <c r="FC426" s="198"/>
      <c r="FD426" s="198"/>
      <c r="FE426" s="198"/>
      <c r="FF426" s="198"/>
      <c r="FG426" s="198"/>
      <c r="FH426" s="198"/>
      <c r="FI426" s="198"/>
      <c r="FJ426" s="198"/>
      <c r="FK426" s="198"/>
      <c r="FL426" s="198"/>
      <c r="FM426" s="198"/>
      <c r="FN426" s="198"/>
      <c r="FO426" s="198"/>
      <c r="FP426" s="198"/>
      <c r="FQ426" s="198"/>
      <c r="FR426" s="198"/>
      <c r="FS426" s="198"/>
      <c r="FT426" s="198"/>
      <c r="FU426" s="198"/>
      <c r="FV426" s="198"/>
      <c r="FW426" s="198"/>
      <c r="FX426" s="198"/>
    </row>
    <row r="427" spans="1:180" ht="30" customHeight="1" x14ac:dyDescent="0.2">
      <c r="A427" s="92">
        <v>386</v>
      </c>
      <c r="B427" s="90" t="s">
        <v>565</v>
      </c>
      <c r="C427" s="91" t="s">
        <v>1616</v>
      </c>
      <c r="D427" s="108">
        <v>720.34</v>
      </c>
      <c r="E427" s="170">
        <f>D427*0.18</f>
        <v>129.66120000000001</v>
      </c>
      <c r="F427" s="171">
        <f>D427+E427</f>
        <v>850.00120000000004</v>
      </c>
      <c r="G427" s="92" t="s">
        <v>1135</v>
      </c>
      <c r="H427" s="91" t="s">
        <v>1446</v>
      </c>
      <c r="I427" s="87">
        <v>666.67</v>
      </c>
      <c r="J427" s="172">
        <f>I427*0.2</f>
        <v>133.334</v>
      </c>
      <c r="K427" s="173">
        <f t="shared" si="48"/>
        <v>800.00399999999991</v>
      </c>
      <c r="L427" s="198"/>
      <c r="M427" s="198"/>
      <c r="N427" s="198"/>
      <c r="O427" s="198"/>
      <c r="P427" s="198"/>
      <c r="Q427" s="198"/>
      <c r="R427" s="198"/>
      <c r="S427" s="198"/>
      <c r="T427" s="198"/>
      <c r="U427" s="198"/>
      <c r="V427" s="198"/>
      <c r="W427" s="198"/>
      <c r="X427" s="198"/>
      <c r="Y427" s="198"/>
      <c r="Z427" s="198"/>
      <c r="AA427" s="198"/>
      <c r="AB427" s="198"/>
      <c r="AC427" s="198"/>
      <c r="AD427" s="198"/>
      <c r="AE427" s="198"/>
      <c r="AF427" s="198"/>
      <c r="AG427" s="198"/>
      <c r="AH427" s="198"/>
      <c r="AI427" s="198"/>
      <c r="AJ427" s="198"/>
      <c r="AK427" s="198"/>
      <c r="AL427" s="198"/>
      <c r="AM427" s="198"/>
      <c r="AN427" s="198"/>
      <c r="AO427" s="198"/>
      <c r="AP427" s="198"/>
      <c r="AQ427" s="198"/>
      <c r="AR427" s="198"/>
      <c r="AS427" s="198"/>
      <c r="AT427" s="198"/>
      <c r="AU427" s="198"/>
      <c r="AV427" s="198"/>
      <c r="AW427" s="198"/>
      <c r="AX427" s="198"/>
      <c r="AY427" s="198"/>
      <c r="AZ427" s="198"/>
      <c r="BA427" s="198"/>
      <c r="BB427" s="198"/>
      <c r="BC427" s="198"/>
      <c r="BD427" s="198"/>
      <c r="BE427" s="198"/>
      <c r="BF427" s="198"/>
      <c r="BG427" s="198"/>
      <c r="BH427" s="198"/>
      <c r="BI427" s="198"/>
      <c r="BJ427" s="198"/>
      <c r="BK427" s="198"/>
      <c r="BL427" s="198"/>
      <c r="BM427" s="198"/>
      <c r="BN427" s="198"/>
      <c r="BO427" s="198"/>
      <c r="BP427" s="198"/>
      <c r="BQ427" s="198"/>
      <c r="BR427" s="198"/>
      <c r="BS427" s="198"/>
      <c r="BT427" s="198"/>
      <c r="BU427" s="198"/>
      <c r="BV427" s="198"/>
      <c r="BW427" s="198"/>
      <c r="BX427" s="198"/>
      <c r="BY427" s="198"/>
      <c r="BZ427" s="198"/>
      <c r="CA427" s="198"/>
      <c r="CB427" s="198"/>
      <c r="CC427" s="198"/>
      <c r="CD427" s="198"/>
      <c r="CE427" s="198"/>
      <c r="CF427" s="198"/>
      <c r="CG427" s="198"/>
      <c r="CH427" s="198"/>
      <c r="CI427" s="198"/>
      <c r="CJ427" s="198"/>
      <c r="CK427" s="198"/>
      <c r="CL427" s="198"/>
      <c r="CM427" s="198"/>
      <c r="CN427" s="198"/>
      <c r="CO427" s="198"/>
      <c r="CP427" s="198"/>
      <c r="CQ427" s="198"/>
      <c r="CR427" s="198"/>
      <c r="CS427" s="198"/>
      <c r="CT427" s="198"/>
      <c r="CU427" s="198"/>
      <c r="CV427" s="198"/>
      <c r="CW427" s="198"/>
      <c r="CX427" s="198"/>
      <c r="CY427" s="198"/>
      <c r="CZ427" s="198"/>
      <c r="DA427" s="198"/>
      <c r="DB427" s="198"/>
      <c r="DC427" s="198"/>
      <c r="DD427" s="198"/>
      <c r="DE427" s="198"/>
      <c r="DF427" s="198"/>
      <c r="DG427" s="198"/>
      <c r="DH427" s="198"/>
      <c r="DI427" s="198"/>
      <c r="DJ427" s="198"/>
      <c r="DK427" s="198"/>
      <c r="DL427" s="198"/>
      <c r="DM427" s="198"/>
      <c r="DN427" s="198"/>
      <c r="DO427" s="198"/>
      <c r="DP427" s="198"/>
      <c r="DQ427" s="198"/>
      <c r="DR427" s="198"/>
      <c r="DS427" s="198"/>
      <c r="DT427" s="198"/>
      <c r="DU427" s="198"/>
      <c r="DV427" s="198"/>
      <c r="DW427" s="198"/>
      <c r="DX427" s="198"/>
      <c r="DY427" s="198"/>
      <c r="DZ427" s="198"/>
      <c r="EA427" s="198"/>
      <c r="EB427" s="198"/>
      <c r="EC427" s="198"/>
      <c r="ED427" s="198"/>
      <c r="EE427" s="198"/>
      <c r="EF427" s="198"/>
      <c r="EG427" s="198"/>
      <c r="EH427" s="198"/>
      <c r="EI427" s="198"/>
      <c r="EJ427" s="198"/>
      <c r="EK427" s="198"/>
      <c r="EL427" s="198"/>
      <c r="EM427" s="198"/>
      <c r="EN427" s="198"/>
      <c r="EO427" s="198"/>
      <c r="EP427" s="198"/>
      <c r="EQ427" s="198"/>
      <c r="ER427" s="198"/>
      <c r="ES427" s="198"/>
      <c r="ET427" s="198"/>
      <c r="EU427" s="198"/>
      <c r="EV427" s="198"/>
      <c r="EW427" s="198"/>
      <c r="EX427" s="198"/>
      <c r="EY427" s="198"/>
      <c r="EZ427" s="198"/>
      <c r="FA427" s="198"/>
      <c r="FB427" s="198"/>
      <c r="FC427" s="198"/>
      <c r="FD427" s="198"/>
      <c r="FE427" s="198"/>
      <c r="FF427" s="198"/>
      <c r="FG427" s="198"/>
      <c r="FH427" s="198"/>
      <c r="FI427" s="198"/>
      <c r="FJ427" s="198"/>
      <c r="FK427" s="198"/>
      <c r="FL427" s="198"/>
      <c r="FM427" s="198"/>
      <c r="FN427" s="198"/>
      <c r="FO427" s="198"/>
      <c r="FP427" s="198"/>
      <c r="FQ427" s="198"/>
      <c r="FR427" s="198"/>
      <c r="FS427" s="198"/>
      <c r="FT427" s="198"/>
      <c r="FU427" s="198"/>
      <c r="FV427" s="198"/>
      <c r="FW427" s="198"/>
      <c r="FX427" s="198"/>
    </row>
    <row r="428" spans="1:180" ht="30.75" customHeight="1" x14ac:dyDescent="0.2">
      <c r="A428" s="92">
        <f>A427+1</f>
        <v>387</v>
      </c>
      <c r="B428" s="90" t="s">
        <v>566</v>
      </c>
      <c r="C428" s="91" t="s">
        <v>1617</v>
      </c>
      <c r="D428" s="108">
        <v>974.58</v>
      </c>
      <c r="E428" s="170">
        <f>D428*0.18</f>
        <v>175.42439999999999</v>
      </c>
      <c r="F428" s="171">
        <f>D428+E428</f>
        <v>1150.0044</v>
      </c>
      <c r="G428" s="92" t="s">
        <v>1136</v>
      </c>
      <c r="H428" s="91" t="s">
        <v>1447</v>
      </c>
      <c r="I428" s="87">
        <v>750</v>
      </c>
      <c r="J428" s="172">
        <f>I428*0.2</f>
        <v>150</v>
      </c>
      <c r="K428" s="173">
        <f t="shared" si="48"/>
        <v>900</v>
      </c>
      <c r="L428" s="198"/>
      <c r="M428" s="198"/>
      <c r="N428" s="198"/>
      <c r="O428" s="198"/>
      <c r="P428" s="198"/>
      <c r="Q428" s="198"/>
      <c r="R428" s="198"/>
      <c r="S428" s="198"/>
      <c r="T428" s="198"/>
      <c r="U428" s="198"/>
      <c r="V428" s="198"/>
      <c r="W428" s="198"/>
      <c r="X428" s="198"/>
      <c r="Y428" s="198"/>
      <c r="Z428" s="198"/>
      <c r="AA428" s="198"/>
      <c r="AB428" s="198"/>
      <c r="AC428" s="198"/>
      <c r="AD428" s="198"/>
      <c r="AE428" s="198"/>
      <c r="AF428" s="198"/>
      <c r="AG428" s="198"/>
      <c r="AH428" s="198"/>
      <c r="AI428" s="198"/>
      <c r="AJ428" s="198"/>
      <c r="AK428" s="198"/>
      <c r="AL428" s="198"/>
      <c r="AM428" s="198"/>
      <c r="AN428" s="198"/>
      <c r="AO428" s="198"/>
      <c r="AP428" s="198"/>
      <c r="AQ428" s="198"/>
      <c r="AR428" s="198"/>
      <c r="AS428" s="198"/>
      <c r="AT428" s="198"/>
      <c r="AU428" s="198"/>
      <c r="AV428" s="198"/>
      <c r="AW428" s="198"/>
      <c r="AX428" s="198"/>
      <c r="AY428" s="198"/>
      <c r="AZ428" s="198"/>
      <c r="BA428" s="198"/>
      <c r="BB428" s="198"/>
      <c r="BC428" s="198"/>
      <c r="BD428" s="198"/>
      <c r="BE428" s="198"/>
      <c r="BF428" s="198"/>
      <c r="BG428" s="198"/>
      <c r="BH428" s="198"/>
      <c r="BI428" s="198"/>
      <c r="BJ428" s="198"/>
      <c r="BK428" s="198"/>
      <c r="BL428" s="198"/>
      <c r="BM428" s="198"/>
      <c r="BN428" s="198"/>
      <c r="BO428" s="198"/>
      <c r="BP428" s="198"/>
      <c r="BQ428" s="198"/>
      <c r="BR428" s="198"/>
      <c r="BS428" s="198"/>
      <c r="BT428" s="198"/>
      <c r="BU428" s="198"/>
      <c r="BV428" s="198"/>
      <c r="BW428" s="198"/>
      <c r="BX428" s="198"/>
      <c r="BY428" s="198"/>
      <c r="BZ428" s="198"/>
      <c r="CA428" s="198"/>
      <c r="CB428" s="198"/>
      <c r="CC428" s="198"/>
      <c r="CD428" s="198"/>
      <c r="CE428" s="198"/>
      <c r="CF428" s="198"/>
      <c r="CG428" s="198"/>
      <c r="CH428" s="198"/>
      <c r="CI428" s="198"/>
      <c r="CJ428" s="198"/>
      <c r="CK428" s="198"/>
      <c r="CL428" s="198"/>
      <c r="CM428" s="198"/>
      <c r="CN428" s="198"/>
      <c r="CO428" s="198"/>
      <c r="CP428" s="198"/>
      <c r="CQ428" s="198"/>
      <c r="CR428" s="198"/>
      <c r="CS428" s="198"/>
      <c r="CT428" s="198"/>
      <c r="CU428" s="198"/>
      <c r="CV428" s="198"/>
      <c r="CW428" s="198"/>
      <c r="CX428" s="198"/>
      <c r="CY428" s="198"/>
      <c r="CZ428" s="198"/>
      <c r="DA428" s="198"/>
      <c r="DB428" s="198"/>
      <c r="DC428" s="198"/>
      <c r="DD428" s="198"/>
      <c r="DE428" s="198"/>
      <c r="DF428" s="198"/>
      <c r="DG428" s="198"/>
      <c r="DH428" s="198"/>
      <c r="DI428" s="198"/>
      <c r="DJ428" s="198"/>
      <c r="DK428" s="198"/>
      <c r="DL428" s="198"/>
      <c r="DM428" s="198"/>
      <c r="DN428" s="198"/>
      <c r="DO428" s="198"/>
      <c r="DP428" s="198"/>
      <c r="DQ428" s="198"/>
      <c r="DR428" s="198"/>
      <c r="DS428" s="198"/>
      <c r="DT428" s="198"/>
      <c r="DU428" s="198"/>
      <c r="DV428" s="198"/>
      <c r="DW428" s="198"/>
      <c r="DX428" s="198"/>
      <c r="DY428" s="198"/>
      <c r="DZ428" s="198"/>
      <c r="EA428" s="198"/>
      <c r="EB428" s="198"/>
      <c r="EC428" s="198"/>
      <c r="ED428" s="198"/>
      <c r="EE428" s="198"/>
      <c r="EF428" s="198"/>
      <c r="EG428" s="198"/>
      <c r="EH428" s="198"/>
      <c r="EI428" s="198"/>
      <c r="EJ428" s="198"/>
      <c r="EK428" s="198"/>
      <c r="EL428" s="198"/>
      <c r="EM428" s="198"/>
      <c r="EN428" s="198"/>
      <c r="EO428" s="198"/>
      <c r="EP428" s="198"/>
      <c r="EQ428" s="198"/>
      <c r="ER428" s="198"/>
      <c r="ES428" s="198"/>
      <c r="ET428" s="198"/>
      <c r="EU428" s="198"/>
      <c r="EV428" s="198"/>
      <c r="EW428" s="198"/>
      <c r="EX428" s="198"/>
      <c r="EY428" s="198"/>
      <c r="EZ428" s="198"/>
      <c r="FA428" s="198"/>
      <c r="FB428" s="198"/>
      <c r="FC428" s="198"/>
      <c r="FD428" s="198"/>
      <c r="FE428" s="198"/>
      <c r="FF428" s="198"/>
      <c r="FG428" s="198"/>
      <c r="FH428" s="198"/>
      <c r="FI428" s="198"/>
      <c r="FJ428" s="198"/>
      <c r="FK428" s="198"/>
      <c r="FL428" s="198"/>
      <c r="FM428" s="198"/>
      <c r="FN428" s="198"/>
      <c r="FO428" s="198"/>
      <c r="FP428" s="198"/>
      <c r="FQ428" s="198"/>
      <c r="FR428" s="198"/>
      <c r="FS428" s="198"/>
      <c r="FT428" s="198"/>
      <c r="FU428" s="198"/>
      <c r="FV428" s="198"/>
      <c r="FW428" s="198"/>
      <c r="FX428" s="198"/>
    </row>
    <row r="429" spans="1:180" ht="30.75" customHeight="1" x14ac:dyDescent="0.2">
      <c r="A429" s="92">
        <f>A428+1</f>
        <v>388</v>
      </c>
      <c r="B429" s="90" t="s">
        <v>567</v>
      </c>
      <c r="C429" s="91" t="s">
        <v>1618</v>
      </c>
      <c r="D429" s="108">
        <v>1144.07</v>
      </c>
      <c r="E429" s="170">
        <f>D429*0.18</f>
        <v>205.93259999999998</v>
      </c>
      <c r="F429" s="171">
        <f>D429+E429</f>
        <v>1350.0025999999998</v>
      </c>
      <c r="G429" s="92" t="s">
        <v>1137</v>
      </c>
      <c r="H429" s="91" t="s">
        <v>1448</v>
      </c>
      <c r="I429" s="87">
        <v>833.33</v>
      </c>
      <c r="J429" s="172">
        <f>I429*0.2</f>
        <v>166.66600000000003</v>
      </c>
      <c r="K429" s="173">
        <f t="shared" si="48"/>
        <v>999.99600000000009</v>
      </c>
      <c r="L429" s="198"/>
      <c r="M429" s="198"/>
      <c r="N429" s="198"/>
      <c r="O429" s="198"/>
      <c r="P429" s="198"/>
      <c r="Q429" s="198"/>
      <c r="R429" s="198"/>
      <c r="S429" s="198"/>
      <c r="T429" s="198"/>
      <c r="U429" s="198"/>
      <c r="V429" s="198"/>
      <c r="W429" s="198"/>
      <c r="X429" s="198"/>
      <c r="Y429" s="198"/>
      <c r="Z429" s="198"/>
      <c r="AA429" s="198"/>
      <c r="AB429" s="198"/>
      <c r="AC429" s="198"/>
      <c r="AD429" s="198"/>
      <c r="AE429" s="198"/>
      <c r="AF429" s="198"/>
      <c r="AG429" s="198"/>
      <c r="AH429" s="198"/>
      <c r="AI429" s="198"/>
      <c r="AJ429" s="198"/>
      <c r="AK429" s="198"/>
      <c r="AL429" s="198"/>
      <c r="AM429" s="198"/>
      <c r="AN429" s="198"/>
      <c r="AO429" s="198"/>
      <c r="AP429" s="198"/>
      <c r="AQ429" s="198"/>
      <c r="AR429" s="198"/>
      <c r="AS429" s="198"/>
      <c r="AT429" s="198"/>
      <c r="AU429" s="198"/>
      <c r="AV429" s="198"/>
      <c r="AW429" s="198"/>
      <c r="AX429" s="198"/>
      <c r="AY429" s="198"/>
      <c r="AZ429" s="198"/>
      <c r="BA429" s="198"/>
      <c r="BB429" s="198"/>
      <c r="BC429" s="198"/>
      <c r="BD429" s="198"/>
      <c r="BE429" s="198"/>
      <c r="BF429" s="198"/>
      <c r="BG429" s="198"/>
      <c r="BH429" s="198"/>
      <c r="BI429" s="198"/>
      <c r="BJ429" s="198"/>
      <c r="BK429" s="198"/>
      <c r="BL429" s="198"/>
      <c r="BM429" s="198"/>
      <c r="BN429" s="198"/>
      <c r="BO429" s="198"/>
      <c r="BP429" s="198"/>
      <c r="BQ429" s="198"/>
      <c r="BR429" s="198"/>
      <c r="BS429" s="198"/>
      <c r="BT429" s="198"/>
      <c r="BU429" s="198"/>
      <c r="BV429" s="198"/>
      <c r="BW429" s="198"/>
      <c r="BX429" s="198"/>
      <c r="BY429" s="198"/>
      <c r="BZ429" s="198"/>
      <c r="CA429" s="198"/>
      <c r="CB429" s="198"/>
      <c r="CC429" s="198"/>
      <c r="CD429" s="198"/>
      <c r="CE429" s="198"/>
      <c r="CF429" s="198"/>
      <c r="CG429" s="198"/>
      <c r="CH429" s="198"/>
      <c r="CI429" s="198"/>
      <c r="CJ429" s="198"/>
      <c r="CK429" s="198"/>
      <c r="CL429" s="198"/>
      <c r="CM429" s="198"/>
      <c r="CN429" s="198"/>
      <c r="CO429" s="198"/>
      <c r="CP429" s="198"/>
      <c r="CQ429" s="198"/>
      <c r="CR429" s="198"/>
      <c r="CS429" s="198"/>
      <c r="CT429" s="198"/>
      <c r="CU429" s="198"/>
      <c r="CV429" s="198"/>
      <c r="CW429" s="198"/>
      <c r="CX429" s="198"/>
      <c r="CY429" s="198"/>
      <c r="CZ429" s="198"/>
      <c r="DA429" s="198"/>
      <c r="DB429" s="198"/>
      <c r="DC429" s="198"/>
      <c r="DD429" s="198"/>
      <c r="DE429" s="198"/>
      <c r="DF429" s="198"/>
      <c r="DG429" s="198"/>
      <c r="DH429" s="198"/>
      <c r="DI429" s="198"/>
      <c r="DJ429" s="198"/>
      <c r="DK429" s="198"/>
      <c r="DL429" s="198"/>
      <c r="DM429" s="198"/>
      <c r="DN429" s="198"/>
      <c r="DO429" s="198"/>
      <c r="DP429" s="198"/>
      <c r="DQ429" s="198"/>
      <c r="DR429" s="198"/>
      <c r="DS429" s="198"/>
      <c r="DT429" s="198"/>
      <c r="DU429" s="198"/>
      <c r="DV429" s="198"/>
      <c r="DW429" s="198"/>
      <c r="DX429" s="198"/>
      <c r="DY429" s="198"/>
      <c r="DZ429" s="198"/>
      <c r="EA429" s="198"/>
      <c r="EB429" s="198"/>
      <c r="EC429" s="198"/>
      <c r="ED429" s="198"/>
      <c r="EE429" s="198"/>
      <c r="EF429" s="198"/>
      <c r="EG429" s="198"/>
      <c r="EH429" s="198"/>
      <c r="EI429" s="198"/>
      <c r="EJ429" s="198"/>
      <c r="EK429" s="198"/>
      <c r="EL429" s="198"/>
      <c r="EM429" s="198"/>
      <c r="EN429" s="198"/>
      <c r="EO429" s="198"/>
      <c r="EP429" s="198"/>
      <c r="EQ429" s="198"/>
      <c r="ER429" s="198"/>
      <c r="ES429" s="198"/>
      <c r="ET429" s="198"/>
      <c r="EU429" s="198"/>
      <c r="EV429" s="198"/>
      <c r="EW429" s="198"/>
      <c r="EX429" s="198"/>
      <c r="EY429" s="198"/>
      <c r="EZ429" s="198"/>
      <c r="FA429" s="198"/>
      <c r="FB429" s="198"/>
      <c r="FC429" s="198"/>
      <c r="FD429" s="198"/>
      <c r="FE429" s="198"/>
      <c r="FF429" s="198"/>
      <c r="FG429" s="198"/>
      <c r="FH429" s="198"/>
      <c r="FI429" s="198"/>
      <c r="FJ429" s="198"/>
      <c r="FK429" s="198"/>
      <c r="FL429" s="198"/>
      <c r="FM429" s="198"/>
      <c r="FN429" s="198"/>
      <c r="FO429" s="198"/>
      <c r="FP429" s="198"/>
      <c r="FQ429" s="198"/>
      <c r="FR429" s="198"/>
      <c r="FS429" s="198"/>
      <c r="FT429" s="198"/>
      <c r="FU429" s="198"/>
      <c r="FV429" s="198"/>
      <c r="FW429" s="198"/>
      <c r="FX429" s="198"/>
    </row>
    <row r="430" spans="1:180" ht="30" customHeight="1" x14ac:dyDescent="0.2">
      <c r="A430" s="92">
        <f>A429+1</f>
        <v>389</v>
      </c>
      <c r="B430" s="89"/>
      <c r="C430" s="114" t="s">
        <v>984</v>
      </c>
      <c r="D430" s="108"/>
      <c r="E430" s="109"/>
      <c r="F430" s="110"/>
      <c r="G430" s="92" t="s">
        <v>1138</v>
      </c>
      <c r="H430" s="91" t="s">
        <v>1449</v>
      </c>
      <c r="I430" s="87">
        <v>1000</v>
      </c>
      <c r="J430" s="172">
        <f>I430*0.2</f>
        <v>200</v>
      </c>
      <c r="K430" s="173">
        <f t="shared" si="48"/>
        <v>1200</v>
      </c>
      <c r="L430" s="198"/>
      <c r="M430" s="198"/>
      <c r="N430" s="198"/>
      <c r="O430" s="198"/>
      <c r="P430" s="198"/>
      <c r="Q430" s="198"/>
      <c r="R430" s="198"/>
      <c r="S430" s="198"/>
      <c r="T430" s="198"/>
      <c r="U430" s="198"/>
      <c r="V430" s="198"/>
      <c r="W430" s="198"/>
      <c r="X430" s="198"/>
      <c r="Y430" s="198"/>
      <c r="Z430" s="198"/>
      <c r="AA430" s="198"/>
      <c r="AB430" s="198"/>
      <c r="AC430" s="198"/>
      <c r="AD430" s="198"/>
      <c r="AE430" s="198"/>
      <c r="AF430" s="198"/>
      <c r="AG430" s="198"/>
      <c r="AH430" s="198"/>
      <c r="AI430" s="198"/>
      <c r="AJ430" s="198"/>
      <c r="AK430" s="198"/>
      <c r="AL430" s="198"/>
      <c r="AM430" s="198"/>
      <c r="AN430" s="198"/>
      <c r="AO430" s="198"/>
      <c r="AP430" s="198"/>
      <c r="AQ430" s="198"/>
      <c r="AR430" s="198"/>
      <c r="AS430" s="198"/>
      <c r="AT430" s="198"/>
      <c r="AU430" s="198"/>
      <c r="AV430" s="198"/>
      <c r="AW430" s="198"/>
      <c r="AX430" s="198"/>
      <c r="AY430" s="198"/>
      <c r="AZ430" s="198"/>
      <c r="BA430" s="198"/>
      <c r="BB430" s="198"/>
      <c r="BC430" s="198"/>
      <c r="BD430" s="198"/>
      <c r="BE430" s="198"/>
      <c r="BF430" s="198"/>
      <c r="BG430" s="198"/>
      <c r="BH430" s="198"/>
      <c r="BI430" s="198"/>
      <c r="BJ430" s="198"/>
      <c r="BK430" s="198"/>
      <c r="BL430" s="198"/>
      <c r="BM430" s="198"/>
      <c r="BN430" s="198"/>
      <c r="BO430" s="198"/>
      <c r="BP430" s="198"/>
      <c r="BQ430" s="198"/>
      <c r="BR430" s="198"/>
      <c r="BS430" s="198"/>
      <c r="BT430" s="198"/>
      <c r="BU430" s="198"/>
      <c r="BV430" s="198"/>
      <c r="BW430" s="198"/>
      <c r="BX430" s="198"/>
      <c r="BY430" s="198"/>
      <c r="BZ430" s="198"/>
      <c r="CA430" s="198"/>
      <c r="CB430" s="198"/>
      <c r="CC430" s="198"/>
      <c r="CD430" s="198"/>
      <c r="CE430" s="198"/>
      <c r="CF430" s="198"/>
      <c r="CG430" s="198"/>
      <c r="CH430" s="198"/>
      <c r="CI430" s="198"/>
      <c r="CJ430" s="198"/>
      <c r="CK430" s="198"/>
      <c r="CL430" s="198"/>
      <c r="CM430" s="198"/>
      <c r="CN430" s="198"/>
      <c r="CO430" s="198"/>
      <c r="CP430" s="198"/>
      <c r="CQ430" s="198"/>
      <c r="CR430" s="198"/>
      <c r="CS430" s="198"/>
      <c r="CT430" s="198"/>
      <c r="CU430" s="198"/>
      <c r="CV430" s="198"/>
      <c r="CW430" s="198"/>
      <c r="CX430" s="198"/>
      <c r="CY430" s="198"/>
      <c r="CZ430" s="198"/>
      <c r="DA430" s="198"/>
      <c r="DB430" s="198"/>
      <c r="DC430" s="198"/>
      <c r="DD430" s="198"/>
      <c r="DE430" s="198"/>
      <c r="DF430" s="198"/>
      <c r="DG430" s="198"/>
      <c r="DH430" s="198"/>
      <c r="DI430" s="198"/>
      <c r="DJ430" s="198"/>
      <c r="DK430" s="198"/>
      <c r="DL430" s="198"/>
      <c r="DM430" s="198"/>
      <c r="DN430" s="198"/>
      <c r="DO430" s="198"/>
      <c r="DP430" s="198"/>
      <c r="DQ430" s="198"/>
      <c r="DR430" s="198"/>
      <c r="DS430" s="198"/>
      <c r="DT430" s="198"/>
      <c r="DU430" s="198"/>
      <c r="DV430" s="198"/>
      <c r="DW430" s="198"/>
      <c r="DX430" s="198"/>
      <c r="DY430" s="198"/>
      <c r="DZ430" s="198"/>
      <c r="EA430" s="198"/>
      <c r="EB430" s="198"/>
      <c r="EC430" s="198"/>
      <c r="ED430" s="198"/>
      <c r="EE430" s="198"/>
      <c r="EF430" s="198"/>
      <c r="EG430" s="198"/>
      <c r="EH430" s="198"/>
      <c r="EI430" s="198"/>
      <c r="EJ430" s="198"/>
      <c r="EK430" s="198"/>
      <c r="EL430" s="198"/>
      <c r="EM430" s="198"/>
      <c r="EN430" s="198"/>
      <c r="EO430" s="198"/>
      <c r="EP430" s="198"/>
      <c r="EQ430" s="198"/>
      <c r="ER430" s="198"/>
      <c r="ES430" s="198"/>
      <c r="ET430" s="198"/>
      <c r="EU430" s="198"/>
      <c r="EV430" s="198"/>
      <c r="EW430" s="198"/>
      <c r="EX430" s="198"/>
      <c r="EY430" s="198"/>
      <c r="EZ430" s="198"/>
      <c r="FA430" s="198"/>
      <c r="FB430" s="198"/>
      <c r="FC430" s="198"/>
      <c r="FD430" s="198"/>
      <c r="FE430" s="198"/>
      <c r="FF430" s="198"/>
      <c r="FG430" s="198"/>
      <c r="FH430" s="198"/>
      <c r="FI430" s="198"/>
      <c r="FJ430" s="198"/>
      <c r="FK430" s="198"/>
      <c r="FL430" s="198"/>
      <c r="FM430" s="198"/>
      <c r="FN430" s="198"/>
      <c r="FO430" s="198"/>
      <c r="FP430" s="198"/>
      <c r="FQ430" s="198"/>
      <c r="FR430" s="198"/>
      <c r="FS430" s="198"/>
      <c r="FT430" s="198"/>
      <c r="FU430" s="198"/>
      <c r="FV430" s="198"/>
      <c r="FW430" s="198"/>
      <c r="FX430" s="198"/>
    </row>
    <row r="431" spans="1:180" ht="17.45" customHeight="1" x14ac:dyDescent="0.2">
      <c r="A431" s="92">
        <f>A430+1</f>
        <v>390</v>
      </c>
      <c r="B431" s="89" t="s">
        <v>571</v>
      </c>
      <c r="C431" s="91" t="s">
        <v>985</v>
      </c>
      <c r="D431" s="108">
        <f>3650-650</f>
        <v>3000</v>
      </c>
      <c r="E431" s="109">
        <v>0</v>
      </c>
      <c r="F431" s="110">
        <f>D431</f>
        <v>3000</v>
      </c>
      <c r="G431" s="92" t="s">
        <v>1139</v>
      </c>
      <c r="H431" s="91" t="s">
        <v>1450</v>
      </c>
      <c r="I431" s="87">
        <v>1166.67</v>
      </c>
      <c r="J431" s="172">
        <f>I431*0.2</f>
        <v>233.33400000000003</v>
      </c>
      <c r="K431" s="173">
        <f t="shared" si="48"/>
        <v>1400.0040000000001</v>
      </c>
      <c r="L431" s="198"/>
      <c r="M431" s="198"/>
      <c r="N431" s="198"/>
      <c r="O431" s="198"/>
      <c r="P431" s="198"/>
      <c r="Q431" s="198"/>
      <c r="R431" s="198"/>
      <c r="S431" s="198"/>
      <c r="T431" s="198"/>
      <c r="U431" s="198"/>
      <c r="V431" s="198"/>
      <c r="W431" s="198"/>
      <c r="X431" s="198"/>
      <c r="Y431" s="198"/>
      <c r="Z431" s="198"/>
      <c r="AA431" s="198"/>
      <c r="AB431" s="198"/>
      <c r="AC431" s="198"/>
      <c r="AD431" s="198"/>
      <c r="AE431" s="198"/>
      <c r="AF431" s="198"/>
      <c r="AG431" s="198"/>
      <c r="AH431" s="198"/>
      <c r="AI431" s="198"/>
      <c r="AJ431" s="198"/>
      <c r="AK431" s="198"/>
      <c r="AL431" s="198"/>
      <c r="AM431" s="198"/>
      <c r="AN431" s="198"/>
      <c r="AO431" s="198"/>
      <c r="AP431" s="198"/>
      <c r="AQ431" s="198"/>
      <c r="AR431" s="198"/>
      <c r="AS431" s="198"/>
      <c r="AT431" s="198"/>
      <c r="AU431" s="198"/>
      <c r="AV431" s="198"/>
      <c r="AW431" s="198"/>
      <c r="AX431" s="198"/>
      <c r="AY431" s="198"/>
      <c r="AZ431" s="198"/>
      <c r="BA431" s="198"/>
      <c r="BB431" s="198"/>
      <c r="BC431" s="198"/>
      <c r="BD431" s="198"/>
      <c r="BE431" s="198"/>
      <c r="BF431" s="198"/>
      <c r="BG431" s="198"/>
      <c r="BH431" s="198"/>
      <c r="BI431" s="198"/>
      <c r="BJ431" s="198"/>
      <c r="BK431" s="198"/>
      <c r="BL431" s="198"/>
      <c r="BM431" s="198"/>
      <c r="BN431" s="198"/>
      <c r="BO431" s="198"/>
      <c r="BP431" s="198"/>
      <c r="BQ431" s="198"/>
      <c r="BR431" s="198"/>
      <c r="BS431" s="198"/>
      <c r="BT431" s="198"/>
      <c r="BU431" s="198"/>
      <c r="BV431" s="198"/>
      <c r="BW431" s="198"/>
      <c r="BX431" s="198"/>
      <c r="BY431" s="198"/>
      <c r="BZ431" s="198"/>
      <c r="CA431" s="198"/>
      <c r="CB431" s="198"/>
      <c r="CC431" s="198"/>
      <c r="CD431" s="198"/>
      <c r="CE431" s="198"/>
      <c r="CF431" s="198"/>
      <c r="CG431" s="198"/>
      <c r="CH431" s="198"/>
      <c r="CI431" s="198"/>
      <c r="CJ431" s="198"/>
      <c r="CK431" s="198"/>
      <c r="CL431" s="198"/>
      <c r="CM431" s="198"/>
      <c r="CN431" s="198"/>
      <c r="CO431" s="198"/>
      <c r="CP431" s="198"/>
      <c r="CQ431" s="198"/>
      <c r="CR431" s="198"/>
      <c r="CS431" s="198"/>
      <c r="CT431" s="198"/>
      <c r="CU431" s="198"/>
      <c r="CV431" s="198"/>
      <c r="CW431" s="198"/>
      <c r="CX431" s="198"/>
      <c r="CY431" s="198"/>
      <c r="CZ431" s="198"/>
      <c r="DA431" s="198"/>
      <c r="DB431" s="198"/>
      <c r="DC431" s="198"/>
      <c r="DD431" s="198"/>
      <c r="DE431" s="198"/>
      <c r="DF431" s="198"/>
      <c r="DG431" s="198"/>
      <c r="DH431" s="198"/>
      <c r="DI431" s="198"/>
      <c r="DJ431" s="198"/>
      <c r="DK431" s="198"/>
      <c r="DL431" s="198"/>
      <c r="DM431" s="198"/>
      <c r="DN431" s="198"/>
      <c r="DO431" s="198"/>
      <c r="DP431" s="198"/>
      <c r="DQ431" s="198"/>
      <c r="DR431" s="198"/>
      <c r="DS431" s="198"/>
      <c r="DT431" s="198"/>
      <c r="DU431" s="198"/>
      <c r="DV431" s="198"/>
      <c r="DW431" s="198"/>
      <c r="DX431" s="198"/>
      <c r="DY431" s="198"/>
      <c r="DZ431" s="198"/>
      <c r="EA431" s="198"/>
      <c r="EB431" s="198"/>
      <c r="EC431" s="198"/>
      <c r="ED431" s="198"/>
      <c r="EE431" s="198"/>
      <c r="EF431" s="198"/>
      <c r="EG431" s="198"/>
      <c r="EH431" s="198"/>
      <c r="EI431" s="198"/>
      <c r="EJ431" s="198"/>
      <c r="EK431" s="198"/>
      <c r="EL431" s="198"/>
      <c r="EM431" s="198"/>
      <c r="EN431" s="198"/>
      <c r="EO431" s="198"/>
      <c r="EP431" s="198"/>
      <c r="EQ431" s="198"/>
      <c r="ER431" s="198"/>
      <c r="ES431" s="198"/>
      <c r="ET431" s="198"/>
      <c r="EU431" s="198"/>
      <c r="EV431" s="198"/>
      <c r="EW431" s="198"/>
      <c r="EX431" s="198"/>
      <c r="EY431" s="198"/>
      <c r="EZ431" s="198"/>
      <c r="FA431" s="198"/>
      <c r="FB431" s="198"/>
      <c r="FC431" s="198"/>
      <c r="FD431" s="198"/>
      <c r="FE431" s="198"/>
      <c r="FF431" s="198"/>
      <c r="FG431" s="198"/>
      <c r="FH431" s="198"/>
      <c r="FI431" s="198"/>
      <c r="FJ431" s="198"/>
      <c r="FK431" s="198"/>
      <c r="FL431" s="198"/>
      <c r="FM431" s="198"/>
      <c r="FN431" s="198"/>
      <c r="FO431" s="198"/>
      <c r="FP431" s="198"/>
      <c r="FQ431" s="198"/>
      <c r="FR431" s="198"/>
      <c r="FS431" s="198"/>
      <c r="FT431" s="198"/>
      <c r="FU431" s="198"/>
      <c r="FV431" s="198"/>
      <c r="FW431" s="198"/>
      <c r="FX431" s="198"/>
    </row>
    <row r="432" spans="1:180" ht="16.149999999999999" customHeight="1" x14ac:dyDescent="0.2">
      <c r="A432" s="206"/>
      <c r="B432" s="89" t="s">
        <v>185</v>
      </c>
      <c r="C432" s="91" t="s">
        <v>184</v>
      </c>
      <c r="D432" s="108">
        <v>550.85</v>
      </c>
      <c r="E432" s="170">
        <f>D432*0.18</f>
        <v>99.153000000000006</v>
      </c>
      <c r="F432" s="171">
        <f>D432+E432</f>
        <v>650.00300000000004</v>
      </c>
      <c r="G432" s="92"/>
      <c r="H432" s="115" t="s">
        <v>984</v>
      </c>
      <c r="I432" s="87"/>
      <c r="J432" s="87"/>
      <c r="K432" s="87"/>
      <c r="L432" s="198"/>
      <c r="M432" s="198"/>
      <c r="N432" s="198"/>
      <c r="O432" s="198"/>
      <c r="P432" s="198"/>
      <c r="Q432" s="198"/>
      <c r="R432" s="198"/>
      <c r="S432" s="198"/>
      <c r="T432" s="198"/>
      <c r="U432" s="198"/>
      <c r="V432" s="198"/>
      <c r="W432" s="198"/>
      <c r="X432" s="198"/>
      <c r="Y432" s="198"/>
      <c r="Z432" s="198"/>
      <c r="AA432" s="198"/>
      <c r="AB432" s="198"/>
      <c r="AC432" s="198"/>
      <c r="AD432" s="198"/>
      <c r="AE432" s="198"/>
      <c r="AF432" s="198"/>
      <c r="AG432" s="198"/>
      <c r="AH432" s="198"/>
      <c r="AI432" s="198"/>
      <c r="AJ432" s="198"/>
      <c r="AK432" s="198"/>
      <c r="AL432" s="198"/>
      <c r="AM432" s="198"/>
      <c r="AN432" s="198"/>
      <c r="AO432" s="198"/>
      <c r="AP432" s="198"/>
      <c r="AQ432" s="198"/>
      <c r="AR432" s="198"/>
      <c r="AS432" s="198"/>
      <c r="AT432" s="198"/>
      <c r="AU432" s="198"/>
      <c r="AV432" s="198"/>
      <c r="AW432" s="198"/>
      <c r="AX432" s="198"/>
      <c r="AY432" s="198"/>
      <c r="AZ432" s="198"/>
      <c r="BA432" s="198"/>
      <c r="BB432" s="198"/>
      <c r="BC432" s="198"/>
      <c r="BD432" s="198"/>
      <c r="BE432" s="198"/>
      <c r="BF432" s="198"/>
      <c r="BG432" s="198"/>
      <c r="BH432" s="198"/>
      <c r="BI432" s="198"/>
      <c r="BJ432" s="198"/>
      <c r="BK432" s="198"/>
      <c r="BL432" s="198"/>
      <c r="BM432" s="198"/>
      <c r="BN432" s="198"/>
      <c r="BO432" s="198"/>
      <c r="BP432" s="198"/>
      <c r="BQ432" s="198"/>
      <c r="BR432" s="198"/>
      <c r="BS432" s="198"/>
      <c r="BT432" s="198"/>
      <c r="BU432" s="198"/>
      <c r="BV432" s="198"/>
      <c r="BW432" s="198"/>
      <c r="BX432" s="198"/>
      <c r="BY432" s="198"/>
      <c r="BZ432" s="198"/>
      <c r="CA432" s="198"/>
      <c r="CB432" s="198"/>
      <c r="CC432" s="198"/>
      <c r="CD432" s="198"/>
      <c r="CE432" s="198"/>
      <c r="CF432" s="198"/>
      <c r="CG432" s="198"/>
      <c r="CH432" s="198"/>
      <c r="CI432" s="198"/>
      <c r="CJ432" s="198"/>
      <c r="CK432" s="198"/>
      <c r="CL432" s="198"/>
      <c r="CM432" s="198"/>
      <c r="CN432" s="198"/>
      <c r="CO432" s="198"/>
      <c r="CP432" s="198"/>
      <c r="CQ432" s="198"/>
      <c r="CR432" s="198"/>
      <c r="CS432" s="198"/>
      <c r="CT432" s="198"/>
      <c r="CU432" s="198"/>
      <c r="CV432" s="198"/>
      <c r="CW432" s="198"/>
      <c r="CX432" s="198"/>
      <c r="CY432" s="198"/>
      <c r="CZ432" s="198"/>
      <c r="DA432" s="198"/>
      <c r="DB432" s="198"/>
      <c r="DC432" s="198"/>
      <c r="DD432" s="198"/>
      <c r="DE432" s="198"/>
      <c r="DF432" s="198"/>
      <c r="DG432" s="198"/>
      <c r="DH432" s="198"/>
      <c r="DI432" s="198"/>
      <c r="DJ432" s="198"/>
      <c r="DK432" s="198"/>
      <c r="DL432" s="198"/>
      <c r="DM432" s="198"/>
      <c r="DN432" s="198"/>
      <c r="DO432" s="198"/>
      <c r="DP432" s="198"/>
      <c r="DQ432" s="198"/>
      <c r="DR432" s="198"/>
      <c r="DS432" s="198"/>
      <c r="DT432" s="198"/>
      <c r="DU432" s="198"/>
      <c r="DV432" s="198"/>
      <c r="DW432" s="198"/>
      <c r="DX432" s="198"/>
      <c r="DY432" s="198"/>
      <c r="DZ432" s="198"/>
      <c r="EA432" s="198"/>
      <c r="EB432" s="198"/>
      <c r="EC432" s="198"/>
      <c r="ED432" s="198"/>
      <c r="EE432" s="198"/>
      <c r="EF432" s="198"/>
      <c r="EG432" s="198"/>
      <c r="EH432" s="198"/>
      <c r="EI432" s="198"/>
      <c r="EJ432" s="198"/>
      <c r="EK432" s="198"/>
      <c r="EL432" s="198"/>
      <c r="EM432" s="198"/>
      <c r="EN432" s="198"/>
      <c r="EO432" s="198"/>
      <c r="EP432" s="198"/>
      <c r="EQ432" s="198"/>
      <c r="ER432" s="198"/>
      <c r="ES432" s="198"/>
      <c r="ET432" s="198"/>
      <c r="EU432" s="198"/>
      <c r="EV432" s="198"/>
      <c r="EW432" s="198"/>
      <c r="EX432" s="198"/>
      <c r="EY432" s="198"/>
      <c r="EZ432" s="198"/>
      <c r="FA432" s="198"/>
      <c r="FB432" s="198"/>
      <c r="FC432" s="198"/>
      <c r="FD432" s="198"/>
      <c r="FE432" s="198"/>
      <c r="FF432" s="198"/>
      <c r="FG432" s="198"/>
      <c r="FH432" s="198"/>
      <c r="FI432" s="198"/>
      <c r="FJ432" s="198"/>
      <c r="FK432" s="198"/>
      <c r="FL432" s="198"/>
      <c r="FM432" s="198"/>
      <c r="FN432" s="198"/>
      <c r="FO432" s="198"/>
      <c r="FP432" s="198"/>
      <c r="FQ432" s="198"/>
      <c r="FR432" s="198"/>
      <c r="FS432" s="198"/>
      <c r="FT432" s="198"/>
      <c r="FU432" s="198"/>
      <c r="FV432" s="198"/>
      <c r="FW432" s="198"/>
      <c r="FX432" s="198"/>
    </row>
    <row r="433" spans="1:180" s="22" customFormat="1" x14ac:dyDescent="0.2">
      <c r="A433" s="206">
        <v>391</v>
      </c>
      <c r="B433" s="281" t="s">
        <v>186</v>
      </c>
      <c r="C433" s="167" t="s">
        <v>187</v>
      </c>
      <c r="D433" s="108">
        <f>5900-(650*5)</f>
        <v>2650</v>
      </c>
      <c r="E433" s="109">
        <v>0</v>
      </c>
      <c r="F433" s="110">
        <f>D433</f>
        <v>2650</v>
      </c>
      <c r="G433" s="144" t="s">
        <v>1100</v>
      </c>
      <c r="H433" s="91" t="s">
        <v>1951</v>
      </c>
      <c r="I433" s="87">
        <v>4750</v>
      </c>
      <c r="J433" s="87">
        <v>0</v>
      </c>
      <c r="K433" s="87">
        <f>I433+J433</f>
        <v>4750</v>
      </c>
      <c r="L433" s="198"/>
      <c r="M433" s="198"/>
      <c r="N433" s="198"/>
      <c r="O433" s="198"/>
      <c r="P433" s="198"/>
      <c r="Q433" s="198"/>
      <c r="R433" s="198"/>
      <c r="S433" s="198"/>
      <c r="T433" s="198"/>
      <c r="U433" s="198"/>
      <c r="V433" s="198"/>
      <c r="W433" s="198"/>
      <c r="X433" s="198"/>
      <c r="Y433" s="198"/>
      <c r="Z433" s="198"/>
      <c r="AA433" s="198"/>
      <c r="AB433" s="198"/>
      <c r="AC433" s="198"/>
      <c r="AD433" s="198"/>
      <c r="AE433" s="198"/>
      <c r="AF433" s="198"/>
      <c r="AG433" s="198"/>
      <c r="AH433" s="198"/>
      <c r="AI433" s="198"/>
      <c r="AJ433" s="198"/>
      <c r="AK433" s="198"/>
      <c r="AL433" s="198"/>
      <c r="AM433" s="198"/>
      <c r="AN433" s="198"/>
      <c r="AO433" s="198"/>
      <c r="AP433" s="198"/>
      <c r="AQ433" s="198"/>
      <c r="AR433" s="198"/>
      <c r="AS433" s="198"/>
      <c r="AT433" s="198"/>
      <c r="AU433" s="198"/>
      <c r="AV433" s="198"/>
      <c r="AW433" s="198"/>
      <c r="AX433" s="198"/>
      <c r="AY433" s="198"/>
      <c r="AZ433" s="198"/>
      <c r="BA433" s="198"/>
      <c r="BB433" s="198"/>
      <c r="BC433" s="198"/>
      <c r="BD433" s="198"/>
      <c r="BE433" s="198"/>
      <c r="BF433" s="198"/>
      <c r="BG433" s="198"/>
      <c r="BH433" s="198"/>
      <c r="BI433" s="198"/>
      <c r="BJ433" s="198"/>
      <c r="BK433" s="198"/>
      <c r="BL433" s="198"/>
      <c r="BM433" s="198"/>
      <c r="BN433" s="198"/>
      <c r="BO433" s="198"/>
      <c r="BP433" s="198"/>
      <c r="BQ433" s="198"/>
      <c r="BR433" s="198"/>
      <c r="BS433" s="198"/>
      <c r="BT433" s="198"/>
      <c r="BU433" s="198"/>
      <c r="BV433" s="198"/>
      <c r="BW433" s="198"/>
      <c r="BX433" s="198"/>
      <c r="BY433" s="198"/>
      <c r="BZ433" s="198"/>
      <c r="CA433" s="198"/>
      <c r="CB433" s="198"/>
      <c r="CC433" s="198"/>
      <c r="CD433" s="198"/>
      <c r="CE433" s="198"/>
      <c r="CF433" s="198"/>
      <c r="CG433" s="198"/>
      <c r="CH433" s="198"/>
      <c r="CI433" s="198"/>
      <c r="CJ433" s="198"/>
      <c r="CK433" s="198"/>
      <c r="CL433" s="198"/>
      <c r="CM433" s="198"/>
      <c r="CN433" s="198"/>
      <c r="CO433" s="198"/>
      <c r="CP433" s="198"/>
      <c r="CQ433" s="198"/>
      <c r="CR433" s="198"/>
      <c r="CS433" s="198"/>
      <c r="CT433" s="198"/>
      <c r="CU433" s="198"/>
      <c r="CV433" s="198"/>
      <c r="CW433" s="198"/>
      <c r="CX433" s="198"/>
      <c r="CY433" s="198"/>
      <c r="CZ433" s="198"/>
      <c r="DA433" s="198"/>
      <c r="DB433" s="198"/>
      <c r="DC433" s="198"/>
      <c r="DD433" s="198"/>
      <c r="DE433" s="198"/>
      <c r="DF433" s="198"/>
      <c r="DG433" s="198"/>
      <c r="DH433" s="198"/>
      <c r="DI433" s="198"/>
      <c r="DJ433" s="198"/>
      <c r="DK433" s="198"/>
      <c r="DL433" s="198"/>
      <c r="DM433" s="198"/>
      <c r="DN433" s="198"/>
      <c r="DO433" s="198"/>
      <c r="DP433" s="198"/>
      <c r="DQ433" s="198"/>
      <c r="DR433" s="198"/>
      <c r="DS433" s="198"/>
      <c r="DT433" s="198"/>
      <c r="DU433" s="198"/>
      <c r="DV433" s="198"/>
      <c r="DW433" s="198"/>
      <c r="DX433" s="198"/>
      <c r="DY433" s="198"/>
      <c r="DZ433" s="198"/>
      <c r="EA433" s="198"/>
      <c r="EB433" s="198"/>
      <c r="EC433" s="198"/>
      <c r="ED433" s="198"/>
      <c r="EE433" s="198"/>
      <c r="EF433" s="198"/>
      <c r="EG433" s="198"/>
      <c r="EH433" s="198"/>
      <c r="EI433" s="198"/>
      <c r="EJ433" s="198"/>
      <c r="EK433" s="198"/>
      <c r="EL433" s="198"/>
      <c r="EM433" s="198"/>
      <c r="EN433" s="198"/>
      <c r="EO433" s="198"/>
      <c r="EP433" s="198"/>
      <c r="EQ433" s="198"/>
      <c r="ER433" s="198"/>
      <c r="ES433" s="198"/>
      <c r="ET433" s="198"/>
      <c r="EU433" s="198"/>
      <c r="EV433" s="198"/>
      <c r="EW433" s="198"/>
      <c r="EX433" s="198"/>
      <c r="EY433" s="198"/>
      <c r="EZ433" s="198"/>
      <c r="FA433" s="198"/>
      <c r="FB433" s="198"/>
      <c r="FC433" s="198"/>
      <c r="FD433" s="198"/>
      <c r="FE433" s="198"/>
      <c r="FF433" s="198"/>
      <c r="FG433" s="198"/>
      <c r="FH433" s="198"/>
      <c r="FI433" s="198"/>
      <c r="FJ433" s="198"/>
      <c r="FK433" s="198"/>
      <c r="FL433" s="198"/>
      <c r="FM433" s="198"/>
      <c r="FN433" s="198"/>
      <c r="FO433" s="198"/>
      <c r="FP433" s="198"/>
      <c r="FQ433" s="198"/>
      <c r="FR433" s="198"/>
      <c r="FS433" s="198"/>
      <c r="FT433" s="198"/>
      <c r="FU433" s="198"/>
      <c r="FV433" s="198"/>
      <c r="FW433" s="198"/>
      <c r="FX433" s="198"/>
    </row>
    <row r="434" spans="1:180" s="22" customFormat="1" ht="14.45" customHeight="1" x14ac:dyDescent="0.2">
      <c r="A434" s="206">
        <v>392</v>
      </c>
      <c r="B434" s="201"/>
      <c r="C434" s="202" t="s">
        <v>990</v>
      </c>
      <c r="D434" s="203"/>
      <c r="E434" s="204"/>
      <c r="F434" s="205"/>
      <c r="G434" s="222" t="s">
        <v>1101</v>
      </c>
      <c r="H434" s="234" t="s">
        <v>1973</v>
      </c>
      <c r="I434" s="213">
        <v>4000</v>
      </c>
      <c r="J434" s="213">
        <v>0</v>
      </c>
      <c r="K434" s="213">
        <f>I434+J434</f>
        <v>4000</v>
      </c>
      <c r="L434" s="198"/>
      <c r="M434" s="198"/>
      <c r="N434" s="198"/>
      <c r="O434" s="198"/>
      <c r="P434" s="198"/>
      <c r="Q434" s="198"/>
      <c r="R434" s="198"/>
      <c r="S434" s="198"/>
      <c r="T434" s="198"/>
      <c r="U434" s="198"/>
      <c r="V434" s="198"/>
      <c r="W434" s="198"/>
      <c r="X434" s="198"/>
      <c r="Y434" s="198"/>
      <c r="Z434" s="198"/>
      <c r="AA434" s="198"/>
      <c r="AB434" s="198"/>
      <c r="AC434" s="198"/>
      <c r="AD434" s="198"/>
      <c r="AE434" s="198"/>
      <c r="AF434" s="198"/>
      <c r="AG434" s="198"/>
      <c r="AH434" s="198"/>
      <c r="AI434" s="198"/>
      <c r="AJ434" s="198"/>
      <c r="AK434" s="198"/>
      <c r="AL434" s="198"/>
      <c r="AM434" s="198"/>
      <c r="AN434" s="198"/>
      <c r="AO434" s="198"/>
      <c r="AP434" s="198"/>
      <c r="AQ434" s="198"/>
      <c r="AR434" s="198"/>
      <c r="AS434" s="198"/>
      <c r="AT434" s="198"/>
      <c r="AU434" s="198"/>
      <c r="AV434" s="198"/>
      <c r="AW434" s="198"/>
      <c r="AX434" s="198"/>
      <c r="AY434" s="198"/>
      <c r="AZ434" s="198"/>
      <c r="BA434" s="198"/>
      <c r="BB434" s="198"/>
      <c r="BC434" s="198"/>
      <c r="BD434" s="198"/>
      <c r="BE434" s="198"/>
      <c r="BF434" s="198"/>
      <c r="BG434" s="198"/>
      <c r="BH434" s="198"/>
      <c r="BI434" s="198"/>
      <c r="BJ434" s="198"/>
      <c r="BK434" s="198"/>
      <c r="BL434" s="198"/>
      <c r="BM434" s="198"/>
      <c r="BN434" s="198"/>
      <c r="BO434" s="198"/>
      <c r="BP434" s="198"/>
      <c r="BQ434" s="198"/>
      <c r="BR434" s="198"/>
      <c r="BS434" s="198"/>
      <c r="BT434" s="198"/>
      <c r="BU434" s="198"/>
      <c r="BV434" s="198"/>
      <c r="BW434" s="198"/>
      <c r="BX434" s="198"/>
      <c r="BY434" s="198"/>
      <c r="BZ434" s="198"/>
      <c r="CA434" s="198"/>
      <c r="CB434" s="198"/>
      <c r="CC434" s="198"/>
      <c r="CD434" s="198"/>
      <c r="CE434" s="198"/>
      <c r="CF434" s="198"/>
      <c r="CG434" s="198"/>
      <c r="CH434" s="198"/>
      <c r="CI434" s="198"/>
      <c r="CJ434" s="198"/>
      <c r="CK434" s="198"/>
      <c r="CL434" s="198"/>
      <c r="CM434" s="198"/>
      <c r="CN434" s="198"/>
      <c r="CO434" s="198"/>
      <c r="CP434" s="198"/>
      <c r="CQ434" s="198"/>
      <c r="CR434" s="198"/>
      <c r="CS434" s="198"/>
      <c r="CT434" s="198"/>
      <c r="CU434" s="198"/>
      <c r="CV434" s="198"/>
      <c r="CW434" s="198"/>
      <c r="CX434" s="198"/>
      <c r="CY434" s="198"/>
      <c r="CZ434" s="198"/>
      <c r="DA434" s="198"/>
      <c r="DB434" s="198"/>
      <c r="DC434" s="198"/>
      <c r="DD434" s="198"/>
      <c r="DE434" s="198"/>
      <c r="DF434" s="198"/>
      <c r="DG434" s="198"/>
      <c r="DH434" s="198"/>
      <c r="DI434" s="198"/>
      <c r="DJ434" s="198"/>
      <c r="DK434" s="198"/>
      <c r="DL434" s="198"/>
      <c r="DM434" s="198"/>
      <c r="DN434" s="198"/>
      <c r="DO434" s="198"/>
      <c r="DP434" s="198"/>
      <c r="DQ434" s="198"/>
      <c r="DR434" s="198"/>
      <c r="DS434" s="198"/>
      <c r="DT434" s="198"/>
      <c r="DU434" s="198"/>
      <c r="DV434" s="198"/>
      <c r="DW434" s="198"/>
      <c r="DX434" s="198"/>
      <c r="DY434" s="198"/>
      <c r="DZ434" s="198"/>
      <c r="EA434" s="198"/>
      <c r="EB434" s="198"/>
      <c r="EC434" s="198"/>
      <c r="ED434" s="198"/>
      <c r="EE434" s="198"/>
      <c r="EF434" s="198"/>
      <c r="EG434" s="198"/>
      <c r="EH434" s="198"/>
      <c r="EI434" s="198"/>
      <c r="EJ434" s="198"/>
      <c r="EK434" s="198"/>
      <c r="EL434" s="198"/>
      <c r="EM434" s="198"/>
      <c r="EN434" s="198"/>
      <c r="EO434" s="198"/>
      <c r="EP434" s="198"/>
      <c r="EQ434" s="198"/>
      <c r="ER434" s="198"/>
      <c r="ES434" s="198"/>
      <c r="ET434" s="198"/>
      <c r="EU434" s="198"/>
      <c r="EV434" s="198"/>
      <c r="EW434" s="198"/>
      <c r="EX434" s="198"/>
      <c r="EY434" s="198"/>
      <c r="EZ434" s="198"/>
      <c r="FA434" s="198"/>
      <c r="FB434" s="198"/>
      <c r="FC434" s="198"/>
      <c r="FD434" s="198"/>
      <c r="FE434" s="198"/>
      <c r="FF434" s="198"/>
      <c r="FG434" s="198"/>
      <c r="FH434" s="198"/>
      <c r="FI434" s="198"/>
      <c r="FJ434" s="198"/>
      <c r="FK434" s="198"/>
      <c r="FL434" s="198"/>
      <c r="FM434" s="198"/>
      <c r="FN434" s="198"/>
      <c r="FO434" s="198"/>
      <c r="FP434" s="198"/>
      <c r="FQ434" s="198"/>
      <c r="FR434" s="198"/>
      <c r="FS434" s="198"/>
      <c r="FT434" s="198"/>
      <c r="FU434" s="198"/>
      <c r="FV434" s="198"/>
      <c r="FW434" s="198"/>
      <c r="FX434" s="198"/>
    </row>
    <row r="435" spans="1:180" s="22" customFormat="1" x14ac:dyDescent="0.2">
      <c r="A435" s="206">
        <v>393</v>
      </c>
      <c r="B435" s="89"/>
      <c r="C435" s="91"/>
      <c r="D435" s="108"/>
      <c r="E435" s="109"/>
      <c r="F435" s="110"/>
      <c r="G435" s="144" t="s">
        <v>25</v>
      </c>
      <c r="H435" s="91" t="s">
        <v>1955</v>
      </c>
      <c r="I435" s="87">
        <v>21000</v>
      </c>
      <c r="J435" s="87">
        <v>0</v>
      </c>
      <c r="K435" s="87">
        <f t="shared" ref="K435:K444" si="49">I435+J435</f>
        <v>21000</v>
      </c>
      <c r="L435" s="198"/>
      <c r="M435" s="198"/>
      <c r="N435" s="198"/>
      <c r="O435" s="198"/>
      <c r="P435" s="198"/>
      <c r="Q435" s="198"/>
      <c r="R435" s="198"/>
      <c r="S435" s="198"/>
      <c r="T435" s="198"/>
      <c r="U435" s="198"/>
      <c r="V435" s="198"/>
      <c r="W435" s="198"/>
      <c r="X435" s="198"/>
      <c r="Y435" s="198"/>
      <c r="Z435" s="198"/>
      <c r="AA435" s="198"/>
      <c r="AB435" s="198"/>
      <c r="AC435" s="198"/>
      <c r="AD435" s="198"/>
      <c r="AE435" s="198"/>
      <c r="AF435" s="198"/>
      <c r="AG435" s="198"/>
      <c r="AH435" s="198"/>
      <c r="AI435" s="198"/>
      <c r="AJ435" s="198"/>
      <c r="AK435" s="198"/>
      <c r="AL435" s="198"/>
      <c r="AM435" s="198"/>
      <c r="AN435" s="198"/>
      <c r="AO435" s="198"/>
      <c r="AP435" s="198"/>
      <c r="AQ435" s="198"/>
      <c r="AR435" s="198"/>
      <c r="AS435" s="198"/>
      <c r="AT435" s="198"/>
      <c r="AU435" s="198"/>
      <c r="AV435" s="198"/>
      <c r="AW435" s="198"/>
      <c r="AX435" s="198"/>
      <c r="AY435" s="198"/>
      <c r="AZ435" s="198"/>
      <c r="BA435" s="198"/>
      <c r="BB435" s="198"/>
      <c r="BC435" s="198"/>
      <c r="BD435" s="198"/>
      <c r="BE435" s="198"/>
      <c r="BF435" s="198"/>
      <c r="BG435" s="198"/>
      <c r="BH435" s="198"/>
      <c r="BI435" s="198"/>
      <c r="BJ435" s="198"/>
      <c r="BK435" s="198"/>
      <c r="BL435" s="198"/>
      <c r="BM435" s="198"/>
      <c r="BN435" s="198"/>
      <c r="BO435" s="198"/>
      <c r="BP435" s="198"/>
      <c r="BQ435" s="198"/>
      <c r="BR435" s="198"/>
      <c r="BS435" s="198"/>
      <c r="BT435" s="198"/>
      <c r="BU435" s="198"/>
      <c r="BV435" s="198"/>
      <c r="BW435" s="198"/>
      <c r="BX435" s="198"/>
      <c r="BY435" s="198"/>
      <c r="BZ435" s="198"/>
      <c r="CA435" s="198"/>
      <c r="CB435" s="198"/>
      <c r="CC435" s="198"/>
      <c r="CD435" s="198"/>
      <c r="CE435" s="198"/>
      <c r="CF435" s="198"/>
      <c r="CG435" s="198"/>
      <c r="CH435" s="198"/>
      <c r="CI435" s="198"/>
      <c r="CJ435" s="198"/>
      <c r="CK435" s="198"/>
      <c r="CL435" s="198"/>
      <c r="CM435" s="198"/>
      <c r="CN435" s="198"/>
      <c r="CO435" s="198"/>
      <c r="CP435" s="198"/>
      <c r="CQ435" s="198"/>
      <c r="CR435" s="198"/>
      <c r="CS435" s="198"/>
      <c r="CT435" s="198"/>
      <c r="CU435" s="198"/>
      <c r="CV435" s="198"/>
      <c r="CW435" s="198"/>
      <c r="CX435" s="198"/>
      <c r="CY435" s="198"/>
      <c r="CZ435" s="198"/>
      <c r="DA435" s="198"/>
      <c r="DB435" s="198"/>
      <c r="DC435" s="198"/>
      <c r="DD435" s="198"/>
      <c r="DE435" s="198"/>
      <c r="DF435" s="198"/>
      <c r="DG435" s="198"/>
      <c r="DH435" s="198"/>
      <c r="DI435" s="198"/>
      <c r="DJ435" s="198"/>
      <c r="DK435" s="198"/>
      <c r="DL435" s="198"/>
      <c r="DM435" s="198"/>
      <c r="DN435" s="198"/>
      <c r="DO435" s="198"/>
      <c r="DP435" s="198"/>
      <c r="DQ435" s="198"/>
      <c r="DR435" s="198"/>
      <c r="DS435" s="198"/>
      <c r="DT435" s="198"/>
      <c r="DU435" s="198"/>
      <c r="DV435" s="198"/>
      <c r="DW435" s="198"/>
      <c r="DX435" s="198"/>
      <c r="DY435" s="198"/>
      <c r="DZ435" s="198"/>
      <c r="EA435" s="198"/>
      <c r="EB435" s="198"/>
      <c r="EC435" s="198"/>
      <c r="ED435" s="198"/>
      <c r="EE435" s="198"/>
      <c r="EF435" s="198"/>
      <c r="EG435" s="198"/>
      <c r="EH435" s="198"/>
      <c r="EI435" s="198"/>
      <c r="EJ435" s="198"/>
      <c r="EK435" s="198"/>
      <c r="EL435" s="198"/>
      <c r="EM435" s="198"/>
      <c r="EN435" s="198"/>
      <c r="EO435" s="198"/>
      <c r="EP435" s="198"/>
      <c r="EQ435" s="198"/>
      <c r="ER435" s="198"/>
      <c r="ES435" s="198"/>
      <c r="ET435" s="198"/>
      <c r="EU435" s="198"/>
      <c r="EV435" s="198"/>
      <c r="EW435" s="198"/>
      <c r="EX435" s="198"/>
      <c r="EY435" s="198"/>
      <c r="EZ435" s="198"/>
      <c r="FA435" s="198"/>
      <c r="FB435" s="198"/>
      <c r="FC435" s="198"/>
      <c r="FD435" s="198"/>
      <c r="FE435" s="198"/>
      <c r="FF435" s="198"/>
      <c r="FG435" s="198"/>
      <c r="FH435" s="198"/>
      <c r="FI435" s="198"/>
      <c r="FJ435" s="198"/>
      <c r="FK435" s="198"/>
      <c r="FL435" s="198"/>
      <c r="FM435" s="198"/>
      <c r="FN435" s="198"/>
      <c r="FO435" s="198"/>
      <c r="FP435" s="198"/>
      <c r="FQ435" s="198"/>
      <c r="FR435" s="198"/>
      <c r="FS435" s="198"/>
      <c r="FT435" s="198"/>
      <c r="FU435" s="198"/>
      <c r="FV435" s="198"/>
      <c r="FW435" s="198"/>
      <c r="FX435" s="198"/>
    </row>
    <row r="436" spans="1:180" s="22" customFormat="1" x14ac:dyDescent="0.2">
      <c r="A436" s="206">
        <f t="shared" ref="A436:A443" si="50">A435+1</f>
        <v>394</v>
      </c>
      <c r="B436" s="89"/>
      <c r="C436" s="91"/>
      <c r="D436" s="108"/>
      <c r="E436" s="109"/>
      <c r="F436" s="110"/>
      <c r="G436" s="144" t="s">
        <v>26</v>
      </c>
      <c r="H436" s="91" t="s">
        <v>1956</v>
      </c>
      <c r="I436" s="87">
        <v>21000</v>
      </c>
      <c r="J436" s="87">
        <v>0</v>
      </c>
      <c r="K436" s="87">
        <f t="shared" si="49"/>
        <v>21000</v>
      </c>
      <c r="L436" s="198"/>
      <c r="M436" s="198"/>
      <c r="N436" s="198"/>
      <c r="O436" s="198"/>
      <c r="P436" s="198"/>
      <c r="Q436" s="198"/>
      <c r="R436" s="198"/>
      <c r="S436" s="198"/>
      <c r="T436" s="198"/>
      <c r="U436" s="198"/>
      <c r="V436" s="198"/>
      <c r="W436" s="198"/>
      <c r="X436" s="198"/>
      <c r="Y436" s="198"/>
      <c r="Z436" s="198"/>
      <c r="AA436" s="198"/>
      <c r="AB436" s="198"/>
      <c r="AC436" s="198"/>
      <c r="AD436" s="198"/>
      <c r="AE436" s="198"/>
      <c r="AF436" s="198"/>
      <c r="AG436" s="198"/>
      <c r="AH436" s="198"/>
      <c r="AI436" s="198"/>
      <c r="AJ436" s="198"/>
      <c r="AK436" s="198"/>
      <c r="AL436" s="198"/>
      <c r="AM436" s="198"/>
      <c r="AN436" s="198"/>
      <c r="AO436" s="198"/>
      <c r="AP436" s="198"/>
      <c r="AQ436" s="198"/>
      <c r="AR436" s="198"/>
      <c r="AS436" s="198"/>
      <c r="AT436" s="198"/>
      <c r="AU436" s="198"/>
      <c r="AV436" s="198"/>
      <c r="AW436" s="198"/>
      <c r="AX436" s="198"/>
      <c r="AY436" s="198"/>
      <c r="AZ436" s="198"/>
      <c r="BA436" s="198"/>
      <c r="BB436" s="198"/>
      <c r="BC436" s="198"/>
      <c r="BD436" s="198"/>
      <c r="BE436" s="198"/>
      <c r="BF436" s="198"/>
      <c r="BG436" s="198"/>
      <c r="BH436" s="198"/>
      <c r="BI436" s="198"/>
      <c r="BJ436" s="198"/>
      <c r="BK436" s="198"/>
      <c r="BL436" s="198"/>
      <c r="BM436" s="198"/>
      <c r="BN436" s="198"/>
      <c r="BO436" s="198"/>
      <c r="BP436" s="198"/>
      <c r="BQ436" s="198"/>
      <c r="BR436" s="198"/>
      <c r="BS436" s="198"/>
      <c r="BT436" s="198"/>
      <c r="BU436" s="198"/>
      <c r="BV436" s="198"/>
      <c r="BW436" s="198"/>
      <c r="BX436" s="198"/>
      <c r="BY436" s="198"/>
      <c r="BZ436" s="198"/>
      <c r="CA436" s="198"/>
      <c r="CB436" s="198"/>
      <c r="CC436" s="198"/>
      <c r="CD436" s="198"/>
      <c r="CE436" s="198"/>
      <c r="CF436" s="198"/>
      <c r="CG436" s="198"/>
      <c r="CH436" s="198"/>
      <c r="CI436" s="198"/>
      <c r="CJ436" s="198"/>
      <c r="CK436" s="198"/>
      <c r="CL436" s="198"/>
      <c r="CM436" s="198"/>
      <c r="CN436" s="198"/>
      <c r="CO436" s="198"/>
      <c r="CP436" s="198"/>
      <c r="CQ436" s="198"/>
      <c r="CR436" s="198"/>
      <c r="CS436" s="198"/>
      <c r="CT436" s="198"/>
      <c r="CU436" s="198"/>
      <c r="CV436" s="198"/>
      <c r="CW436" s="198"/>
      <c r="CX436" s="198"/>
      <c r="CY436" s="198"/>
      <c r="CZ436" s="198"/>
      <c r="DA436" s="198"/>
      <c r="DB436" s="198"/>
      <c r="DC436" s="198"/>
      <c r="DD436" s="198"/>
      <c r="DE436" s="198"/>
      <c r="DF436" s="198"/>
      <c r="DG436" s="198"/>
      <c r="DH436" s="198"/>
      <c r="DI436" s="198"/>
      <c r="DJ436" s="198"/>
      <c r="DK436" s="198"/>
      <c r="DL436" s="198"/>
      <c r="DM436" s="198"/>
      <c r="DN436" s="198"/>
      <c r="DO436" s="198"/>
      <c r="DP436" s="198"/>
      <c r="DQ436" s="198"/>
      <c r="DR436" s="198"/>
      <c r="DS436" s="198"/>
      <c r="DT436" s="198"/>
      <c r="DU436" s="198"/>
      <c r="DV436" s="198"/>
      <c r="DW436" s="198"/>
      <c r="DX436" s="198"/>
      <c r="DY436" s="198"/>
      <c r="DZ436" s="198"/>
      <c r="EA436" s="198"/>
      <c r="EB436" s="198"/>
      <c r="EC436" s="198"/>
      <c r="ED436" s="198"/>
      <c r="EE436" s="198"/>
      <c r="EF436" s="198"/>
      <c r="EG436" s="198"/>
      <c r="EH436" s="198"/>
      <c r="EI436" s="198"/>
      <c r="EJ436" s="198"/>
      <c r="EK436" s="198"/>
      <c r="EL436" s="198"/>
      <c r="EM436" s="198"/>
      <c r="EN436" s="198"/>
      <c r="EO436" s="198"/>
      <c r="EP436" s="198"/>
      <c r="EQ436" s="198"/>
      <c r="ER436" s="198"/>
      <c r="ES436" s="198"/>
      <c r="ET436" s="198"/>
      <c r="EU436" s="198"/>
      <c r="EV436" s="198"/>
      <c r="EW436" s="198"/>
      <c r="EX436" s="198"/>
      <c r="EY436" s="198"/>
      <c r="EZ436" s="198"/>
      <c r="FA436" s="198"/>
      <c r="FB436" s="198"/>
      <c r="FC436" s="198"/>
      <c r="FD436" s="198"/>
      <c r="FE436" s="198"/>
      <c r="FF436" s="198"/>
      <c r="FG436" s="198"/>
      <c r="FH436" s="198"/>
      <c r="FI436" s="198"/>
      <c r="FJ436" s="198"/>
      <c r="FK436" s="198"/>
      <c r="FL436" s="198"/>
      <c r="FM436" s="198"/>
      <c r="FN436" s="198"/>
      <c r="FO436" s="198"/>
      <c r="FP436" s="198"/>
      <c r="FQ436" s="198"/>
      <c r="FR436" s="198"/>
      <c r="FS436" s="198"/>
      <c r="FT436" s="198"/>
      <c r="FU436" s="198"/>
      <c r="FV436" s="198"/>
      <c r="FW436" s="198"/>
      <c r="FX436" s="198"/>
    </row>
    <row r="437" spans="1:180" s="22" customFormat="1" x14ac:dyDescent="0.2">
      <c r="A437" s="206">
        <f t="shared" si="50"/>
        <v>395</v>
      </c>
      <c r="B437" s="89"/>
      <c r="C437" s="91"/>
      <c r="D437" s="108"/>
      <c r="E437" s="109"/>
      <c r="F437" s="110"/>
      <c r="G437" s="144" t="s">
        <v>27</v>
      </c>
      <c r="H437" s="91" t="s">
        <v>1960</v>
      </c>
      <c r="I437" s="87">
        <v>20000</v>
      </c>
      <c r="J437" s="87">
        <v>0</v>
      </c>
      <c r="K437" s="87">
        <f t="shared" si="49"/>
        <v>20000</v>
      </c>
      <c r="L437" s="198"/>
      <c r="M437" s="198"/>
      <c r="N437" s="198"/>
      <c r="O437" s="198"/>
      <c r="P437" s="198"/>
      <c r="Q437" s="198"/>
      <c r="R437" s="198"/>
      <c r="S437" s="198"/>
      <c r="T437" s="198"/>
      <c r="U437" s="198"/>
      <c r="V437" s="198"/>
      <c r="W437" s="198"/>
      <c r="X437" s="198"/>
      <c r="Y437" s="198"/>
      <c r="Z437" s="198"/>
      <c r="AA437" s="198"/>
      <c r="AB437" s="198"/>
      <c r="AC437" s="198"/>
      <c r="AD437" s="198"/>
      <c r="AE437" s="198"/>
      <c r="AF437" s="198"/>
      <c r="AG437" s="198"/>
      <c r="AH437" s="198"/>
      <c r="AI437" s="198"/>
      <c r="AJ437" s="198"/>
      <c r="AK437" s="198"/>
      <c r="AL437" s="198"/>
      <c r="AM437" s="198"/>
      <c r="AN437" s="198"/>
      <c r="AO437" s="198"/>
      <c r="AP437" s="198"/>
      <c r="AQ437" s="198"/>
      <c r="AR437" s="198"/>
      <c r="AS437" s="198"/>
      <c r="AT437" s="198"/>
      <c r="AU437" s="198"/>
      <c r="AV437" s="198"/>
      <c r="AW437" s="198"/>
      <c r="AX437" s="198"/>
      <c r="AY437" s="198"/>
      <c r="AZ437" s="198"/>
      <c r="BA437" s="198"/>
      <c r="BB437" s="198"/>
      <c r="BC437" s="198"/>
      <c r="BD437" s="198"/>
      <c r="BE437" s="198"/>
      <c r="BF437" s="198"/>
      <c r="BG437" s="198"/>
      <c r="BH437" s="198"/>
      <c r="BI437" s="198"/>
      <c r="BJ437" s="198"/>
      <c r="BK437" s="198"/>
      <c r="BL437" s="198"/>
      <c r="BM437" s="198"/>
      <c r="BN437" s="198"/>
      <c r="BO437" s="198"/>
      <c r="BP437" s="198"/>
      <c r="BQ437" s="198"/>
      <c r="BR437" s="198"/>
      <c r="BS437" s="198"/>
      <c r="BT437" s="198"/>
      <c r="BU437" s="198"/>
      <c r="BV437" s="198"/>
      <c r="BW437" s="198"/>
      <c r="BX437" s="198"/>
      <c r="BY437" s="198"/>
      <c r="BZ437" s="198"/>
      <c r="CA437" s="198"/>
      <c r="CB437" s="198"/>
      <c r="CC437" s="198"/>
      <c r="CD437" s="198"/>
      <c r="CE437" s="198"/>
      <c r="CF437" s="198"/>
      <c r="CG437" s="198"/>
      <c r="CH437" s="198"/>
      <c r="CI437" s="198"/>
      <c r="CJ437" s="198"/>
      <c r="CK437" s="198"/>
      <c r="CL437" s="198"/>
      <c r="CM437" s="198"/>
      <c r="CN437" s="198"/>
      <c r="CO437" s="198"/>
      <c r="CP437" s="198"/>
      <c r="CQ437" s="198"/>
      <c r="CR437" s="198"/>
      <c r="CS437" s="198"/>
      <c r="CT437" s="198"/>
      <c r="CU437" s="198"/>
      <c r="CV437" s="198"/>
      <c r="CW437" s="198"/>
      <c r="CX437" s="198"/>
      <c r="CY437" s="198"/>
      <c r="CZ437" s="198"/>
      <c r="DA437" s="198"/>
      <c r="DB437" s="198"/>
      <c r="DC437" s="198"/>
      <c r="DD437" s="198"/>
      <c r="DE437" s="198"/>
      <c r="DF437" s="198"/>
      <c r="DG437" s="198"/>
      <c r="DH437" s="198"/>
      <c r="DI437" s="198"/>
      <c r="DJ437" s="198"/>
      <c r="DK437" s="198"/>
      <c r="DL437" s="198"/>
      <c r="DM437" s="198"/>
      <c r="DN437" s="198"/>
      <c r="DO437" s="198"/>
      <c r="DP437" s="198"/>
      <c r="DQ437" s="198"/>
      <c r="DR437" s="198"/>
      <c r="DS437" s="198"/>
      <c r="DT437" s="198"/>
      <c r="DU437" s="198"/>
      <c r="DV437" s="198"/>
      <c r="DW437" s="198"/>
      <c r="DX437" s="198"/>
      <c r="DY437" s="198"/>
      <c r="DZ437" s="198"/>
      <c r="EA437" s="198"/>
      <c r="EB437" s="198"/>
      <c r="EC437" s="198"/>
      <c r="ED437" s="198"/>
      <c r="EE437" s="198"/>
      <c r="EF437" s="198"/>
      <c r="EG437" s="198"/>
      <c r="EH437" s="198"/>
      <c r="EI437" s="198"/>
      <c r="EJ437" s="198"/>
      <c r="EK437" s="198"/>
      <c r="EL437" s="198"/>
      <c r="EM437" s="198"/>
      <c r="EN437" s="198"/>
      <c r="EO437" s="198"/>
      <c r="EP437" s="198"/>
      <c r="EQ437" s="198"/>
      <c r="ER437" s="198"/>
      <c r="ES437" s="198"/>
      <c r="ET437" s="198"/>
      <c r="EU437" s="198"/>
      <c r="EV437" s="198"/>
      <c r="EW437" s="198"/>
      <c r="EX437" s="198"/>
      <c r="EY437" s="198"/>
      <c r="EZ437" s="198"/>
      <c r="FA437" s="198"/>
      <c r="FB437" s="198"/>
      <c r="FC437" s="198"/>
      <c r="FD437" s="198"/>
      <c r="FE437" s="198"/>
      <c r="FF437" s="198"/>
      <c r="FG437" s="198"/>
      <c r="FH437" s="198"/>
      <c r="FI437" s="198"/>
      <c r="FJ437" s="198"/>
      <c r="FK437" s="198"/>
      <c r="FL437" s="198"/>
      <c r="FM437" s="198"/>
      <c r="FN437" s="198"/>
      <c r="FO437" s="198"/>
      <c r="FP437" s="198"/>
      <c r="FQ437" s="198"/>
      <c r="FR437" s="198"/>
      <c r="FS437" s="198"/>
      <c r="FT437" s="198"/>
      <c r="FU437" s="198"/>
      <c r="FV437" s="198"/>
      <c r="FW437" s="198"/>
      <c r="FX437" s="198"/>
    </row>
    <row r="438" spans="1:180" s="22" customFormat="1" x14ac:dyDescent="0.2">
      <c r="A438" s="206">
        <f t="shared" si="50"/>
        <v>396</v>
      </c>
      <c r="B438" s="89"/>
      <c r="C438" s="91"/>
      <c r="D438" s="108"/>
      <c r="E438" s="109"/>
      <c r="F438" s="110"/>
      <c r="G438" s="144" t="s">
        <v>28</v>
      </c>
      <c r="H438" s="91" t="s">
        <v>1962</v>
      </c>
      <c r="I438" s="87">
        <v>20000</v>
      </c>
      <c r="J438" s="87">
        <v>0</v>
      </c>
      <c r="K438" s="87">
        <f t="shared" si="49"/>
        <v>20000</v>
      </c>
      <c r="L438" s="198"/>
      <c r="M438" s="198"/>
      <c r="N438" s="198"/>
      <c r="O438" s="198"/>
      <c r="P438" s="198"/>
      <c r="Q438" s="198"/>
      <c r="R438" s="198"/>
      <c r="S438" s="198"/>
      <c r="T438" s="198"/>
      <c r="U438" s="198"/>
      <c r="V438" s="198"/>
      <c r="W438" s="198"/>
      <c r="X438" s="198"/>
      <c r="Y438" s="198"/>
      <c r="Z438" s="198"/>
      <c r="AA438" s="198"/>
      <c r="AB438" s="198"/>
      <c r="AC438" s="198"/>
      <c r="AD438" s="198"/>
      <c r="AE438" s="198"/>
      <c r="AF438" s="198"/>
      <c r="AG438" s="198"/>
      <c r="AH438" s="198"/>
      <c r="AI438" s="198"/>
      <c r="AJ438" s="198"/>
      <c r="AK438" s="198"/>
      <c r="AL438" s="198"/>
      <c r="AM438" s="198"/>
      <c r="AN438" s="198"/>
      <c r="AO438" s="198"/>
      <c r="AP438" s="198"/>
      <c r="AQ438" s="198"/>
      <c r="AR438" s="198"/>
      <c r="AS438" s="198"/>
      <c r="AT438" s="198"/>
      <c r="AU438" s="198"/>
      <c r="AV438" s="198"/>
      <c r="AW438" s="198"/>
      <c r="AX438" s="198"/>
      <c r="AY438" s="198"/>
      <c r="AZ438" s="198"/>
      <c r="BA438" s="198"/>
      <c r="BB438" s="198"/>
      <c r="BC438" s="198"/>
      <c r="BD438" s="198"/>
      <c r="BE438" s="198"/>
      <c r="BF438" s="198"/>
      <c r="BG438" s="198"/>
      <c r="BH438" s="198"/>
      <c r="BI438" s="198"/>
      <c r="BJ438" s="198"/>
      <c r="BK438" s="198"/>
      <c r="BL438" s="198"/>
      <c r="BM438" s="198"/>
      <c r="BN438" s="198"/>
      <c r="BO438" s="198"/>
      <c r="BP438" s="198"/>
      <c r="BQ438" s="198"/>
      <c r="BR438" s="198"/>
      <c r="BS438" s="198"/>
      <c r="BT438" s="198"/>
      <c r="BU438" s="198"/>
      <c r="BV438" s="198"/>
      <c r="BW438" s="198"/>
      <c r="BX438" s="198"/>
      <c r="BY438" s="198"/>
      <c r="BZ438" s="198"/>
      <c r="CA438" s="198"/>
      <c r="CB438" s="198"/>
      <c r="CC438" s="198"/>
      <c r="CD438" s="198"/>
      <c r="CE438" s="198"/>
      <c r="CF438" s="198"/>
      <c r="CG438" s="198"/>
      <c r="CH438" s="198"/>
      <c r="CI438" s="198"/>
      <c r="CJ438" s="198"/>
      <c r="CK438" s="198"/>
      <c r="CL438" s="198"/>
      <c r="CM438" s="198"/>
      <c r="CN438" s="198"/>
      <c r="CO438" s="198"/>
      <c r="CP438" s="198"/>
      <c r="CQ438" s="198"/>
      <c r="CR438" s="198"/>
      <c r="CS438" s="198"/>
      <c r="CT438" s="198"/>
      <c r="CU438" s="198"/>
      <c r="CV438" s="198"/>
      <c r="CW438" s="198"/>
      <c r="CX438" s="198"/>
      <c r="CY438" s="198"/>
      <c r="CZ438" s="198"/>
      <c r="DA438" s="198"/>
      <c r="DB438" s="198"/>
      <c r="DC438" s="198"/>
      <c r="DD438" s="198"/>
      <c r="DE438" s="198"/>
      <c r="DF438" s="198"/>
      <c r="DG438" s="198"/>
      <c r="DH438" s="198"/>
      <c r="DI438" s="198"/>
      <c r="DJ438" s="198"/>
      <c r="DK438" s="198"/>
      <c r="DL438" s="198"/>
      <c r="DM438" s="198"/>
      <c r="DN438" s="198"/>
      <c r="DO438" s="198"/>
      <c r="DP438" s="198"/>
      <c r="DQ438" s="198"/>
      <c r="DR438" s="198"/>
      <c r="DS438" s="198"/>
      <c r="DT438" s="198"/>
      <c r="DU438" s="198"/>
      <c r="DV438" s="198"/>
      <c r="DW438" s="198"/>
      <c r="DX438" s="198"/>
      <c r="DY438" s="198"/>
      <c r="DZ438" s="198"/>
      <c r="EA438" s="198"/>
      <c r="EB438" s="198"/>
      <c r="EC438" s="198"/>
      <c r="ED438" s="198"/>
      <c r="EE438" s="198"/>
      <c r="EF438" s="198"/>
      <c r="EG438" s="198"/>
      <c r="EH438" s="198"/>
      <c r="EI438" s="198"/>
      <c r="EJ438" s="198"/>
      <c r="EK438" s="198"/>
      <c r="EL438" s="198"/>
      <c r="EM438" s="198"/>
      <c r="EN438" s="198"/>
      <c r="EO438" s="198"/>
      <c r="EP438" s="198"/>
      <c r="EQ438" s="198"/>
      <c r="ER438" s="198"/>
      <c r="ES438" s="198"/>
      <c r="ET438" s="198"/>
      <c r="EU438" s="198"/>
      <c r="EV438" s="198"/>
      <c r="EW438" s="198"/>
      <c r="EX438" s="198"/>
      <c r="EY438" s="198"/>
      <c r="EZ438" s="198"/>
      <c r="FA438" s="198"/>
      <c r="FB438" s="198"/>
      <c r="FC438" s="198"/>
      <c r="FD438" s="198"/>
      <c r="FE438" s="198"/>
      <c r="FF438" s="198"/>
      <c r="FG438" s="198"/>
      <c r="FH438" s="198"/>
      <c r="FI438" s="198"/>
      <c r="FJ438" s="198"/>
      <c r="FK438" s="198"/>
      <c r="FL438" s="198"/>
      <c r="FM438" s="198"/>
      <c r="FN438" s="198"/>
      <c r="FO438" s="198"/>
      <c r="FP438" s="198"/>
      <c r="FQ438" s="198"/>
      <c r="FR438" s="198"/>
      <c r="FS438" s="198"/>
      <c r="FT438" s="198"/>
      <c r="FU438" s="198"/>
      <c r="FV438" s="198"/>
      <c r="FW438" s="198"/>
      <c r="FX438" s="198"/>
    </row>
    <row r="439" spans="1:180" s="22" customFormat="1" x14ac:dyDescent="0.2">
      <c r="A439" s="206">
        <f t="shared" si="50"/>
        <v>397</v>
      </c>
      <c r="B439" s="89"/>
      <c r="C439" s="91"/>
      <c r="D439" s="108"/>
      <c r="E439" s="109"/>
      <c r="F439" s="110"/>
      <c r="G439" s="144" t="s">
        <v>29</v>
      </c>
      <c r="H439" s="91" t="s">
        <v>1961</v>
      </c>
      <c r="I439" s="87">
        <v>8000</v>
      </c>
      <c r="J439" s="87">
        <v>0</v>
      </c>
      <c r="K439" s="87">
        <f t="shared" si="49"/>
        <v>8000</v>
      </c>
      <c r="L439" s="198"/>
      <c r="M439" s="198"/>
      <c r="N439" s="198"/>
      <c r="O439" s="198"/>
      <c r="P439" s="198"/>
      <c r="Q439" s="198"/>
      <c r="R439" s="198"/>
      <c r="S439" s="198"/>
      <c r="T439" s="198"/>
      <c r="U439" s="198"/>
      <c r="V439" s="198"/>
      <c r="W439" s="198"/>
      <c r="X439" s="198"/>
      <c r="Y439" s="198"/>
      <c r="Z439" s="198"/>
      <c r="AA439" s="198"/>
      <c r="AB439" s="198"/>
      <c r="AC439" s="198"/>
      <c r="AD439" s="198"/>
      <c r="AE439" s="198"/>
      <c r="AF439" s="198"/>
      <c r="AG439" s="198"/>
      <c r="AH439" s="198"/>
      <c r="AI439" s="198"/>
      <c r="AJ439" s="198"/>
      <c r="AK439" s="198"/>
      <c r="AL439" s="198"/>
      <c r="AM439" s="198"/>
      <c r="AN439" s="198"/>
      <c r="AO439" s="198"/>
      <c r="AP439" s="198"/>
      <c r="AQ439" s="198"/>
      <c r="AR439" s="198"/>
      <c r="AS439" s="198"/>
      <c r="AT439" s="198"/>
      <c r="AU439" s="198"/>
      <c r="AV439" s="198"/>
      <c r="AW439" s="198"/>
      <c r="AX439" s="198"/>
      <c r="AY439" s="198"/>
      <c r="AZ439" s="198"/>
      <c r="BA439" s="198"/>
      <c r="BB439" s="198"/>
      <c r="BC439" s="198"/>
      <c r="BD439" s="198"/>
      <c r="BE439" s="198"/>
      <c r="BF439" s="198"/>
      <c r="BG439" s="198"/>
      <c r="BH439" s="198"/>
      <c r="BI439" s="198"/>
      <c r="BJ439" s="198"/>
      <c r="BK439" s="198"/>
      <c r="BL439" s="198"/>
      <c r="BM439" s="198"/>
      <c r="BN439" s="198"/>
      <c r="BO439" s="198"/>
      <c r="BP439" s="198"/>
      <c r="BQ439" s="198"/>
      <c r="BR439" s="198"/>
      <c r="BS439" s="198"/>
      <c r="BT439" s="198"/>
      <c r="BU439" s="198"/>
      <c r="BV439" s="198"/>
      <c r="BW439" s="198"/>
      <c r="BX439" s="198"/>
      <c r="BY439" s="198"/>
      <c r="BZ439" s="198"/>
      <c r="CA439" s="198"/>
      <c r="CB439" s="198"/>
      <c r="CC439" s="198"/>
      <c r="CD439" s="198"/>
      <c r="CE439" s="198"/>
      <c r="CF439" s="198"/>
      <c r="CG439" s="198"/>
      <c r="CH439" s="198"/>
      <c r="CI439" s="198"/>
      <c r="CJ439" s="198"/>
      <c r="CK439" s="198"/>
      <c r="CL439" s="198"/>
      <c r="CM439" s="198"/>
      <c r="CN439" s="198"/>
      <c r="CO439" s="198"/>
      <c r="CP439" s="198"/>
      <c r="CQ439" s="198"/>
      <c r="CR439" s="198"/>
      <c r="CS439" s="198"/>
      <c r="CT439" s="198"/>
      <c r="CU439" s="198"/>
      <c r="CV439" s="198"/>
      <c r="CW439" s="198"/>
      <c r="CX439" s="198"/>
      <c r="CY439" s="198"/>
      <c r="CZ439" s="198"/>
      <c r="DA439" s="198"/>
      <c r="DB439" s="198"/>
      <c r="DC439" s="198"/>
      <c r="DD439" s="198"/>
      <c r="DE439" s="198"/>
      <c r="DF439" s="198"/>
      <c r="DG439" s="198"/>
      <c r="DH439" s="198"/>
      <c r="DI439" s="198"/>
      <c r="DJ439" s="198"/>
      <c r="DK439" s="198"/>
      <c r="DL439" s="198"/>
      <c r="DM439" s="198"/>
      <c r="DN439" s="198"/>
      <c r="DO439" s="198"/>
      <c r="DP439" s="198"/>
      <c r="DQ439" s="198"/>
      <c r="DR439" s="198"/>
      <c r="DS439" s="198"/>
      <c r="DT439" s="198"/>
      <c r="DU439" s="198"/>
      <c r="DV439" s="198"/>
      <c r="DW439" s="198"/>
      <c r="DX439" s="198"/>
      <c r="DY439" s="198"/>
      <c r="DZ439" s="198"/>
      <c r="EA439" s="198"/>
      <c r="EB439" s="198"/>
      <c r="EC439" s="198"/>
      <c r="ED439" s="198"/>
      <c r="EE439" s="198"/>
      <c r="EF439" s="198"/>
      <c r="EG439" s="198"/>
      <c r="EH439" s="198"/>
      <c r="EI439" s="198"/>
      <c r="EJ439" s="198"/>
      <c r="EK439" s="198"/>
      <c r="EL439" s="198"/>
      <c r="EM439" s="198"/>
      <c r="EN439" s="198"/>
      <c r="EO439" s="198"/>
      <c r="EP439" s="198"/>
      <c r="EQ439" s="198"/>
      <c r="ER439" s="198"/>
      <c r="ES439" s="198"/>
      <c r="ET439" s="198"/>
      <c r="EU439" s="198"/>
      <c r="EV439" s="198"/>
      <c r="EW439" s="198"/>
      <c r="EX439" s="198"/>
      <c r="EY439" s="198"/>
      <c r="EZ439" s="198"/>
      <c r="FA439" s="198"/>
      <c r="FB439" s="198"/>
      <c r="FC439" s="198"/>
      <c r="FD439" s="198"/>
      <c r="FE439" s="198"/>
      <c r="FF439" s="198"/>
      <c r="FG439" s="198"/>
      <c r="FH439" s="198"/>
      <c r="FI439" s="198"/>
      <c r="FJ439" s="198"/>
      <c r="FK439" s="198"/>
      <c r="FL439" s="198"/>
      <c r="FM439" s="198"/>
      <c r="FN439" s="198"/>
      <c r="FO439" s="198"/>
      <c r="FP439" s="198"/>
      <c r="FQ439" s="198"/>
      <c r="FR439" s="198"/>
      <c r="FS439" s="198"/>
      <c r="FT439" s="198"/>
      <c r="FU439" s="198"/>
      <c r="FV439" s="198"/>
      <c r="FW439" s="198"/>
      <c r="FX439" s="198"/>
    </row>
    <row r="440" spans="1:180" s="22" customFormat="1" x14ac:dyDescent="0.2">
      <c r="A440" s="206">
        <f t="shared" si="50"/>
        <v>398</v>
      </c>
      <c r="B440" s="89"/>
      <c r="C440" s="91"/>
      <c r="D440" s="108"/>
      <c r="E440" s="109"/>
      <c r="F440" s="110"/>
      <c r="G440" s="144" t="s">
        <v>1942</v>
      </c>
      <c r="H440" s="91" t="s">
        <v>1957</v>
      </c>
      <c r="I440" s="87">
        <v>21000</v>
      </c>
      <c r="J440" s="87">
        <v>0</v>
      </c>
      <c r="K440" s="87">
        <f t="shared" si="49"/>
        <v>21000</v>
      </c>
      <c r="L440" s="198"/>
      <c r="M440" s="198"/>
      <c r="N440" s="198"/>
      <c r="O440" s="198"/>
      <c r="P440" s="198"/>
      <c r="Q440" s="198"/>
      <c r="R440" s="198"/>
      <c r="S440" s="198"/>
      <c r="T440" s="198"/>
      <c r="U440" s="198"/>
      <c r="V440" s="198"/>
      <c r="W440" s="198"/>
      <c r="X440" s="198"/>
      <c r="Y440" s="198"/>
      <c r="Z440" s="198"/>
      <c r="AA440" s="198"/>
      <c r="AB440" s="198"/>
      <c r="AC440" s="198"/>
      <c r="AD440" s="198"/>
      <c r="AE440" s="198"/>
      <c r="AF440" s="198"/>
      <c r="AG440" s="198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8"/>
      <c r="AT440" s="198"/>
      <c r="AU440" s="198"/>
      <c r="AV440" s="198"/>
      <c r="AW440" s="198"/>
      <c r="AX440" s="198"/>
      <c r="AY440" s="198"/>
      <c r="AZ440" s="198"/>
      <c r="BA440" s="198"/>
      <c r="BB440" s="198"/>
      <c r="BC440" s="198"/>
      <c r="BD440" s="198"/>
      <c r="BE440" s="198"/>
      <c r="BF440" s="198"/>
      <c r="BG440" s="198"/>
      <c r="BH440" s="198"/>
      <c r="BI440" s="198"/>
      <c r="BJ440" s="198"/>
      <c r="BK440" s="198"/>
      <c r="BL440" s="198"/>
      <c r="BM440" s="198"/>
      <c r="BN440" s="198"/>
      <c r="BO440" s="198"/>
      <c r="BP440" s="198"/>
      <c r="BQ440" s="198"/>
      <c r="BR440" s="198"/>
      <c r="BS440" s="198"/>
      <c r="BT440" s="198"/>
      <c r="BU440" s="198"/>
      <c r="BV440" s="198"/>
      <c r="BW440" s="198"/>
      <c r="BX440" s="198"/>
      <c r="BY440" s="198"/>
      <c r="BZ440" s="198"/>
      <c r="CA440" s="198"/>
      <c r="CB440" s="198"/>
      <c r="CC440" s="198"/>
      <c r="CD440" s="198"/>
      <c r="CE440" s="198"/>
      <c r="CF440" s="198"/>
      <c r="CG440" s="198"/>
      <c r="CH440" s="198"/>
      <c r="CI440" s="198"/>
      <c r="CJ440" s="198"/>
      <c r="CK440" s="198"/>
      <c r="CL440" s="198"/>
      <c r="CM440" s="198"/>
      <c r="CN440" s="198"/>
      <c r="CO440" s="198"/>
      <c r="CP440" s="198"/>
      <c r="CQ440" s="198"/>
      <c r="CR440" s="198"/>
      <c r="CS440" s="198"/>
      <c r="CT440" s="198"/>
      <c r="CU440" s="198"/>
      <c r="CV440" s="198"/>
      <c r="CW440" s="198"/>
      <c r="CX440" s="198"/>
      <c r="CY440" s="198"/>
      <c r="CZ440" s="198"/>
      <c r="DA440" s="198"/>
      <c r="DB440" s="198"/>
      <c r="DC440" s="198"/>
      <c r="DD440" s="198"/>
      <c r="DE440" s="198"/>
      <c r="DF440" s="198"/>
      <c r="DG440" s="198"/>
      <c r="DH440" s="198"/>
      <c r="DI440" s="198"/>
      <c r="DJ440" s="198"/>
      <c r="DK440" s="198"/>
      <c r="DL440" s="198"/>
      <c r="DM440" s="198"/>
      <c r="DN440" s="198"/>
      <c r="DO440" s="198"/>
      <c r="DP440" s="198"/>
      <c r="DQ440" s="198"/>
      <c r="DR440" s="198"/>
      <c r="DS440" s="198"/>
      <c r="DT440" s="198"/>
      <c r="DU440" s="198"/>
      <c r="DV440" s="198"/>
      <c r="DW440" s="198"/>
      <c r="DX440" s="198"/>
      <c r="DY440" s="198"/>
      <c r="DZ440" s="198"/>
      <c r="EA440" s="198"/>
      <c r="EB440" s="198"/>
      <c r="EC440" s="198"/>
      <c r="ED440" s="198"/>
      <c r="EE440" s="198"/>
      <c r="EF440" s="198"/>
      <c r="EG440" s="198"/>
      <c r="EH440" s="198"/>
      <c r="EI440" s="198"/>
      <c r="EJ440" s="198"/>
      <c r="EK440" s="198"/>
      <c r="EL440" s="198"/>
      <c r="EM440" s="198"/>
      <c r="EN440" s="198"/>
      <c r="EO440" s="198"/>
      <c r="EP440" s="198"/>
      <c r="EQ440" s="198"/>
      <c r="ER440" s="198"/>
      <c r="ES440" s="198"/>
      <c r="ET440" s="198"/>
      <c r="EU440" s="198"/>
      <c r="EV440" s="198"/>
      <c r="EW440" s="198"/>
      <c r="EX440" s="198"/>
      <c r="EY440" s="198"/>
      <c r="EZ440" s="198"/>
      <c r="FA440" s="198"/>
      <c r="FB440" s="198"/>
      <c r="FC440" s="198"/>
      <c r="FD440" s="198"/>
      <c r="FE440" s="198"/>
      <c r="FF440" s="198"/>
      <c r="FG440" s="198"/>
      <c r="FH440" s="198"/>
      <c r="FI440" s="198"/>
      <c r="FJ440" s="198"/>
      <c r="FK440" s="198"/>
      <c r="FL440" s="198"/>
      <c r="FM440" s="198"/>
      <c r="FN440" s="198"/>
      <c r="FO440" s="198"/>
      <c r="FP440" s="198"/>
      <c r="FQ440" s="198"/>
      <c r="FR440" s="198"/>
      <c r="FS440" s="198"/>
      <c r="FT440" s="198"/>
      <c r="FU440" s="198"/>
      <c r="FV440" s="198"/>
      <c r="FW440" s="198"/>
      <c r="FX440" s="198"/>
    </row>
    <row r="441" spans="1:180" s="22" customFormat="1" x14ac:dyDescent="0.2">
      <c r="A441" s="206">
        <f t="shared" si="50"/>
        <v>399</v>
      </c>
      <c r="B441" s="89"/>
      <c r="C441" s="91"/>
      <c r="D441" s="108"/>
      <c r="E441" s="109"/>
      <c r="F441" s="110"/>
      <c r="G441" s="144" t="s">
        <v>30</v>
      </c>
      <c r="H441" s="91" t="s">
        <v>1963</v>
      </c>
      <c r="I441" s="87">
        <v>18000</v>
      </c>
      <c r="J441" s="87">
        <v>0</v>
      </c>
      <c r="K441" s="87">
        <f t="shared" si="49"/>
        <v>18000</v>
      </c>
      <c r="L441" s="198"/>
      <c r="M441" s="198"/>
      <c r="N441" s="198"/>
      <c r="O441" s="198"/>
      <c r="P441" s="198"/>
      <c r="Q441" s="198"/>
      <c r="R441" s="198"/>
      <c r="S441" s="198"/>
      <c r="T441" s="198"/>
      <c r="U441" s="198"/>
      <c r="V441" s="198"/>
      <c r="W441" s="198"/>
      <c r="X441" s="198"/>
      <c r="Y441" s="198"/>
      <c r="Z441" s="198"/>
      <c r="AA441" s="198"/>
      <c r="AB441" s="198"/>
      <c r="AC441" s="198"/>
      <c r="AD441" s="198"/>
      <c r="AE441" s="198"/>
      <c r="AF441" s="198"/>
      <c r="AG441" s="198"/>
      <c r="AH441" s="198"/>
      <c r="AI441" s="198"/>
      <c r="AJ441" s="198"/>
      <c r="AK441" s="198"/>
      <c r="AL441" s="198"/>
      <c r="AM441" s="198"/>
      <c r="AN441" s="198"/>
      <c r="AO441" s="198"/>
      <c r="AP441" s="198"/>
      <c r="AQ441" s="198"/>
      <c r="AR441" s="198"/>
      <c r="AS441" s="198"/>
      <c r="AT441" s="198"/>
      <c r="AU441" s="198"/>
      <c r="AV441" s="198"/>
      <c r="AW441" s="198"/>
      <c r="AX441" s="198"/>
      <c r="AY441" s="198"/>
      <c r="AZ441" s="198"/>
      <c r="BA441" s="198"/>
      <c r="BB441" s="198"/>
      <c r="BC441" s="198"/>
      <c r="BD441" s="198"/>
      <c r="BE441" s="198"/>
      <c r="BF441" s="198"/>
      <c r="BG441" s="198"/>
      <c r="BH441" s="198"/>
      <c r="BI441" s="198"/>
      <c r="BJ441" s="198"/>
      <c r="BK441" s="198"/>
      <c r="BL441" s="198"/>
      <c r="BM441" s="198"/>
      <c r="BN441" s="198"/>
      <c r="BO441" s="198"/>
      <c r="BP441" s="198"/>
      <c r="BQ441" s="198"/>
      <c r="BR441" s="198"/>
      <c r="BS441" s="198"/>
      <c r="BT441" s="198"/>
      <c r="BU441" s="198"/>
      <c r="BV441" s="198"/>
      <c r="BW441" s="198"/>
      <c r="BX441" s="198"/>
      <c r="BY441" s="198"/>
      <c r="BZ441" s="198"/>
      <c r="CA441" s="198"/>
      <c r="CB441" s="198"/>
      <c r="CC441" s="198"/>
      <c r="CD441" s="198"/>
      <c r="CE441" s="198"/>
      <c r="CF441" s="198"/>
      <c r="CG441" s="198"/>
      <c r="CH441" s="198"/>
      <c r="CI441" s="198"/>
      <c r="CJ441" s="198"/>
      <c r="CK441" s="198"/>
      <c r="CL441" s="198"/>
      <c r="CM441" s="198"/>
      <c r="CN441" s="198"/>
      <c r="CO441" s="198"/>
      <c r="CP441" s="198"/>
      <c r="CQ441" s="198"/>
      <c r="CR441" s="198"/>
      <c r="CS441" s="198"/>
      <c r="CT441" s="198"/>
      <c r="CU441" s="198"/>
      <c r="CV441" s="198"/>
      <c r="CW441" s="198"/>
      <c r="CX441" s="198"/>
      <c r="CY441" s="198"/>
      <c r="CZ441" s="198"/>
      <c r="DA441" s="198"/>
      <c r="DB441" s="198"/>
      <c r="DC441" s="198"/>
      <c r="DD441" s="198"/>
      <c r="DE441" s="198"/>
      <c r="DF441" s="198"/>
      <c r="DG441" s="198"/>
      <c r="DH441" s="198"/>
      <c r="DI441" s="198"/>
      <c r="DJ441" s="198"/>
      <c r="DK441" s="198"/>
      <c r="DL441" s="198"/>
      <c r="DM441" s="198"/>
      <c r="DN441" s="198"/>
      <c r="DO441" s="198"/>
      <c r="DP441" s="198"/>
      <c r="DQ441" s="198"/>
      <c r="DR441" s="198"/>
      <c r="DS441" s="198"/>
      <c r="DT441" s="198"/>
      <c r="DU441" s="198"/>
      <c r="DV441" s="198"/>
      <c r="DW441" s="198"/>
      <c r="DX441" s="198"/>
      <c r="DY441" s="198"/>
      <c r="DZ441" s="198"/>
      <c r="EA441" s="198"/>
      <c r="EB441" s="198"/>
      <c r="EC441" s="198"/>
      <c r="ED441" s="198"/>
      <c r="EE441" s="198"/>
      <c r="EF441" s="198"/>
      <c r="EG441" s="198"/>
      <c r="EH441" s="198"/>
      <c r="EI441" s="198"/>
      <c r="EJ441" s="198"/>
      <c r="EK441" s="198"/>
      <c r="EL441" s="198"/>
      <c r="EM441" s="198"/>
      <c r="EN441" s="198"/>
      <c r="EO441" s="198"/>
      <c r="EP441" s="198"/>
      <c r="EQ441" s="198"/>
      <c r="ER441" s="198"/>
      <c r="ES441" s="198"/>
      <c r="ET441" s="198"/>
      <c r="EU441" s="198"/>
      <c r="EV441" s="198"/>
      <c r="EW441" s="198"/>
      <c r="EX441" s="198"/>
      <c r="EY441" s="198"/>
      <c r="EZ441" s="198"/>
      <c r="FA441" s="198"/>
      <c r="FB441" s="198"/>
      <c r="FC441" s="198"/>
      <c r="FD441" s="198"/>
      <c r="FE441" s="198"/>
      <c r="FF441" s="198"/>
      <c r="FG441" s="198"/>
      <c r="FH441" s="198"/>
      <c r="FI441" s="198"/>
      <c r="FJ441" s="198"/>
      <c r="FK441" s="198"/>
      <c r="FL441" s="198"/>
      <c r="FM441" s="198"/>
      <c r="FN441" s="198"/>
      <c r="FO441" s="198"/>
      <c r="FP441" s="198"/>
      <c r="FQ441" s="198"/>
      <c r="FR441" s="198"/>
      <c r="FS441" s="198"/>
      <c r="FT441" s="198"/>
      <c r="FU441" s="198"/>
      <c r="FV441" s="198"/>
      <c r="FW441" s="198"/>
      <c r="FX441" s="198"/>
    </row>
    <row r="442" spans="1:180" s="22" customFormat="1" x14ac:dyDescent="0.2">
      <c r="A442" s="206">
        <f t="shared" si="50"/>
        <v>400</v>
      </c>
      <c r="B442" s="89"/>
      <c r="C442" s="91"/>
      <c r="D442" s="108"/>
      <c r="E442" s="109"/>
      <c r="F442" s="110"/>
      <c r="G442" s="144" t="s">
        <v>31</v>
      </c>
      <c r="H442" s="91" t="s">
        <v>1959</v>
      </c>
      <c r="I442" s="87">
        <v>21000</v>
      </c>
      <c r="J442" s="87">
        <v>0</v>
      </c>
      <c r="K442" s="87">
        <f t="shared" si="49"/>
        <v>21000</v>
      </c>
      <c r="L442" s="198"/>
      <c r="M442" s="198"/>
      <c r="N442" s="198"/>
      <c r="O442" s="198"/>
      <c r="P442" s="198"/>
      <c r="Q442" s="198"/>
      <c r="R442" s="198"/>
      <c r="S442" s="198"/>
      <c r="T442" s="198"/>
      <c r="U442" s="198"/>
      <c r="V442" s="198"/>
      <c r="W442" s="198"/>
      <c r="X442" s="198"/>
      <c r="Y442" s="198"/>
      <c r="Z442" s="198"/>
      <c r="AA442" s="198"/>
      <c r="AB442" s="198"/>
      <c r="AC442" s="198"/>
      <c r="AD442" s="198"/>
      <c r="AE442" s="198"/>
      <c r="AF442" s="198"/>
      <c r="AG442" s="198"/>
      <c r="AH442" s="198"/>
      <c r="AI442" s="198"/>
      <c r="AJ442" s="198"/>
      <c r="AK442" s="198"/>
      <c r="AL442" s="198"/>
      <c r="AM442" s="198"/>
      <c r="AN442" s="198"/>
      <c r="AO442" s="198"/>
      <c r="AP442" s="198"/>
      <c r="AQ442" s="198"/>
      <c r="AR442" s="198"/>
      <c r="AS442" s="198"/>
      <c r="AT442" s="198"/>
      <c r="AU442" s="198"/>
      <c r="AV442" s="198"/>
      <c r="AW442" s="198"/>
      <c r="AX442" s="198"/>
      <c r="AY442" s="198"/>
      <c r="AZ442" s="198"/>
      <c r="BA442" s="198"/>
      <c r="BB442" s="198"/>
      <c r="BC442" s="198"/>
      <c r="BD442" s="198"/>
      <c r="BE442" s="198"/>
      <c r="BF442" s="198"/>
      <c r="BG442" s="198"/>
      <c r="BH442" s="198"/>
      <c r="BI442" s="198"/>
      <c r="BJ442" s="198"/>
      <c r="BK442" s="198"/>
      <c r="BL442" s="198"/>
      <c r="BM442" s="198"/>
      <c r="BN442" s="198"/>
      <c r="BO442" s="198"/>
      <c r="BP442" s="198"/>
      <c r="BQ442" s="198"/>
      <c r="BR442" s="198"/>
      <c r="BS442" s="198"/>
      <c r="BT442" s="198"/>
      <c r="BU442" s="198"/>
      <c r="BV442" s="198"/>
      <c r="BW442" s="198"/>
      <c r="BX442" s="198"/>
      <c r="BY442" s="198"/>
      <c r="BZ442" s="198"/>
      <c r="CA442" s="198"/>
      <c r="CB442" s="198"/>
      <c r="CC442" s="198"/>
      <c r="CD442" s="198"/>
      <c r="CE442" s="198"/>
      <c r="CF442" s="198"/>
      <c r="CG442" s="198"/>
      <c r="CH442" s="198"/>
      <c r="CI442" s="198"/>
      <c r="CJ442" s="198"/>
      <c r="CK442" s="198"/>
      <c r="CL442" s="198"/>
      <c r="CM442" s="198"/>
      <c r="CN442" s="198"/>
      <c r="CO442" s="198"/>
      <c r="CP442" s="198"/>
      <c r="CQ442" s="198"/>
      <c r="CR442" s="198"/>
      <c r="CS442" s="198"/>
      <c r="CT442" s="198"/>
      <c r="CU442" s="198"/>
      <c r="CV442" s="198"/>
      <c r="CW442" s="198"/>
      <c r="CX442" s="198"/>
      <c r="CY442" s="198"/>
      <c r="CZ442" s="198"/>
      <c r="DA442" s="198"/>
      <c r="DB442" s="198"/>
      <c r="DC442" s="198"/>
      <c r="DD442" s="198"/>
      <c r="DE442" s="198"/>
      <c r="DF442" s="198"/>
      <c r="DG442" s="198"/>
      <c r="DH442" s="198"/>
      <c r="DI442" s="198"/>
      <c r="DJ442" s="198"/>
      <c r="DK442" s="198"/>
      <c r="DL442" s="198"/>
      <c r="DM442" s="198"/>
      <c r="DN442" s="198"/>
      <c r="DO442" s="198"/>
      <c r="DP442" s="198"/>
      <c r="DQ442" s="198"/>
      <c r="DR442" s="198"/>
      <c r="DS442" s="198"/>
      <c r="DT442" s="198"/>
      <c r="DU442" s="198"/>
      <c r="DV442" s="198"/>
      <c r="DW442" s="198"/>
      <c r="DX442" s="198"/>
      <c r="DY442" s="198"/>
      <c r="DZ442" s="198"/>
      <c r="EA442" s="198"/>
      <c r="EB442" s="198"/>
      <c r="EC442" s="198"/>
      <c r="ED442" s="198"/>
      <c r="EE442" s="198"/>
      <c r="EF442" s="198"/>
      <c r="EG442" s="198"/>
      <c r="EH442" s="198"/>
      <c r="EI442" s="198"/>
      <c r="EJ442" s="198"/>
      <c r="EK442" s="198"/>
      <c r="EL442" s="198"/>
      <c r="EM442" s="198"/>
      <c r="EN442" s="198"/>
      <c r="EO442" s="198"/>
      <c r="EP442" s="198"/>
      <c r="EQ442" s="198"/>
      <c r="ER442" s="198"/>
      <c r="ES442" s="198"/>
      <c r="ET442" s="198"/>
      <c r="EU442" s="198"/>
      <c r="EV442" s="198"/>
      <c r="EW442" s="198"/>
      <c r="EX442" s="198"/>
      <c r="EY442" s="198"/>
      <c r="EZ442" s="198"/>
      <c r="FA442" s="198"/>
      <c r="FB442" s="198"/>
      <c r="FC442" s="198"/>
      <c r="FD442" s="198"/>
      <c r="FE442" s="198"/>
      <c r="FF442" s="198"/>
      <c r="FG442" s="198"/>
      <c r="FH442" s="198"/>
      <c r="FI442" s="198"/>
      <c r="FJ442" s="198"/>
      <c r="FK442" s="198"/>
      <c r="FL442" s="198"/>
      <c r="FM442" s="198"/>
      <c r="FN442" s="198"/>
      <c r="FO442" s="198"/>
      <c r="FP442" s="198"/>
      <c r="FQ442" s="198"/>
      <c r="FR442" s="198"/>
      <c r="FS442" s="198"/>
      <c r="FT442" s="198"/>
      <c r="FU442" s="198"/>
      <c r="FV442" s="198"/>
      <c r="FW442" s="198"/>
      <c r="FX442" s="198"/>
    </row>
    <row r="443" spans="1:180" s="22" customFormat="1" x14ac:dyDescent="0.2">
      <c r="A443" s="206">
        <f t="shared" si="50"/>
        <v>401</v>
      </c>
      <c r="B443" s="89"/>
      <c r="C443" s="91"/>
      <c r="D443" s="108"/>
      <c r="E443" s="109"/>
      <c r="F443" s="110"/>
      <c r="G443" s="144" t="s">
        <v>32</v>
      </c>
      <c r="H443" s="91" t="s">
        <v>1958</v>
      </c>
      <c r="I443" s="87">
        <v>23000</v>
      </c>
      <c r="J443" s="87">
        <v>0</v>
      </c>
      <c r="K443" s="87">
        <f t="shared" si="49"/>
        <v>23000</v>
      </c>
      <c r="L443" s="198"/>
      <c r="M443" s="198"/>
      <c r="N443" s="198"/>
      <c r="O443" s="198"/>
      <c r="P443" s="198"/>
      <c r="Q443" s="198"/>
      <c r="R443" s="198"/>
      <c r="S443" s="198"/>
      <c r="T443" s="198"/>
      <c r="U443" s="198"/>
      <c r="V443" s="198"/>
      <c r="W443" s="198"/>
      <c r="X443" s="198"/>
      <c r="Y443" s="198"/>
      <c r="Z443" s="198"/>
      <c r="AA443" s="198"/>
      <c r="AB443" s="198"/>
      <c r="AC443" s="198"/>
      <c r="AD443" s="198"/>
      <c r="AE443" s="198"/>
      <c r="AF443" s="198"/>
      <c r="AG443" s="198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198"/>
      <c r="AT443" s="198"/>
      <c r="AU443" s="198"/>
      <c r="AV443" s="198"/>
      <c r="AW443" s="198"/>
      <c r="AX443" s="198"/>
      <c r="AY443" s="198"/>
      <c r="AZ443" s="198"/>
      <c r="BA443" s="198"/>
      <c r="BB443" s="198"/>
      <c r="BC443" s="198"/>
      <c r="BD443" s="198"/>
      <c r="BE443" s="198"/>
      <c r="BF443" s="198"/>
      <c r="BG443" s="198"/>
      <c r="BH443" s="198"/>
      <c r="BI443" s="198"/>
      <c r="BJ443" s="198"/>
      <c r="BK443" s="198"/>
      <c r="BL443" s="198"/>
      <c r="BM443" s="198"/>
      <c r="BN443" s="198"/>
      <c r="BO443" s="198"/>
      <c r="BP443" s="198"/>
      <c r="BQ443" s="198"/>
      <c r="BR443" s="198"/>
      <c r="BS443" s="198"/>
      <c r="BT443" s="198"/>
      <c r="BU443" s="198"/>
      <c r="BV443" s="198"/>
      <c r="BW443" s="198"/>
      <c r="BX443" s="198"/>
      <c r="BY443" s="198"/>
      <c r="BZ443" s="198"/>
      <c r="CA443" s="198"/>
      <c r="CB443" s="198"/>
      <c r="CC443" s="198"/>
      <c r="CD443" s="198"/>
      <c r="CE443" s="198"/>
      <c r="CF443" s="198"/>
      <c r="CG443" s="198"/>
      <c r="CH443" s="198"/>
      <c r="CI443" s="198"/>
      <c r="CJ443" s="198"/>
      <c r="CK443" s="198"/>
      <c r="CL443" s="198"/>
      <c r="CM443" s="198"/>
      <c r="CN443" s="198"/>
      <c r="CO443" s="198"/>
      <c r="CP443" s="198"/>
      <c r="CQ443" s="198"/>
      <c r="CR443" s="198"/>
      <c r="CS443" s="198"/>
      <c r="CT443" s="198"/>
      <c r="CU443" s="198"/>
      <c r="CV443" s="198"/>
      <c r="CW443" s="198"/>
      <c r="CX443" s="198"/>
      <c r="CY443" s="198"/>
      <c r="CZ443" s="198"/>
      <c r="DA443" s="198"/>
      <c r="DB443" s="198"/>
      <c r="DC443" s="198"/>
      <c r="DD443" s="198"/>
      <c r="DE443" s="198"/>
      <c r="DF443" s="198"/>
      <c r="DG443" s="198"/>
      <c r="DH443" s="198"/>
      <c r="DI443" s="198"/>
      <c r="DJ443" s="198"/>
      <c r="DK443" s="198"/>
      <c r="DL443" s="198"/>
      <c r="DM443" s="198"/>
      <c r="DN443" s="198"/>
      <c r="DO443" s="198"/>
      <c r="DP443" s="198"/>
      <c r="DQ443" s="198"/>
      <c r="DR443" s="198"/>
      <c r="DS443" s="198"/>
      <c r="DT443" s="198"/>
      <c r="DU443" s="198"/>
      <c r="DV443" s="198"/>
      <c r="DW443" s="198"/>
      <c r="DX443" s="198"/>
      <c r="DY443" s="198"/>
      <c r="DZ443" s="198"/>
      <c r="EA443" s="198"/>
      <c r="EB443" s="198"/>
      <c r="EC443" s="198"/>
      <c r="ED443" s="198"/>
      <c r="EE443" s="198"/>
      <c r="EF443" s="198"/>
      <c r="EG443" s="198"/>
      <c r="EH443" s="198"/>
      <c r="EI443" s="198"/>
      <c r="EJ443" s="198"/>
      <c r="EK443" s="198"/>
      <c r="EL443" s="198"/>
      <c r="EM443" s="198"/>
      <c r="EN443" s="198"/>
      <c r="EO443" s="198"/>
      <c r="EP443" s="198"/>
      <c r="EQ443" s="198"/>
      <c r="ER443" s="198"/>
      <c r="ES443" s="198"/>
      <c r="ET443" s="198"/>
      <c r="EU443" s="198"/>
      <c r="EV443" s="198"/>
      <c r="EW443" s="198"/>
      <c r="EX443" s="198"/>
      <c r="EY443" s="198"/>
      <c r="EZ443" s="198"/>
      <c r="FA443" s="198"/>
      <c r="FB443" s="198"/>
      <c r="FC443" s="198"/>
      <c r="FD443" s="198"/>
      <c r="FE443" s="198"/>
      <c r="FF443" s="198"/>
      <c r="FG443" s="198"/>
      <c r="FH443" s="198"/>
      <c r="FI443" s="198"/>
      <c r="FJ443" s="198"/>
      <c r="FK443" s="198"/>
      <c r="FL443" s="198"/>
      <c r="FM443" s="198"/>
      <c r="FN443" s="198"/>
      <c r="FO443" s="198"/>
      <c r="FP443" s="198"/>
      <c r="FQ443" s="198"/>
      <c r="FR443" s="198"/>
      <c r="FS443" s="198"/>
      <c r="FT443" s="198"/>
      <c r="FU443" s="198"/>
      <c r="FV443" s="198"/>
      <c r="FW443" s="198"/>
      <c r="FX443" s="198"/>
    </row>
    <row r="444" spans="1:180" s="22" customFormat="1" x14ac:dyDescent="0.2">
      <c r="A444" s="206">
        <v>402</v>
      </c>
      <c r="B444" s="89"/>
      <c r="C444" s="91"/>
      <c r="D444" s="108"/>
      <c r="E444" s="109"/>
      <c r="F444" s="110"/>
      <c r="G444" s="282" t="s">
        <v>1954</v>
      </c>
      <c r="H444" s="208" t="s">
        <v>1964</v>
      </c>
      <c r="I444" s="213">
        <v>3500</v>
      </c>
      <c r="J444" s="213">
        <v>0</v>
      </c>
      <c r="K444" s="213">
        <f t="shared" si="49"/>
        <v>3500</v>
      </c>
      <c r="L444" s="198"/>
      <c r="M444" s="198"/>
      <c r="N444" s="198"/>
      <c r="O444" s="198"/>
      <c r="P444" s="198"/>
      <c r="Q444" s="198"/>
      <c r="R444" s="198"/>
      <c r="S444" s="198"/>
      <c r="T444" s="198"/>
      <c r="U444" s="198"/>
      <c r="V444" s="198"/>
      <c r="W444" s="198"/>
      <c r="X444" s="198"/>
      <c r="Y444" s="198"/>
      <c r="Z444" s="198"/>
      <c r="AA444" s="198"/>
      <c r="AB444" s="198"/>
      <c r="AC444" s="198"/>
      <c r="AD444" s="198"/>
      <c r="AE444" s="198"/>
      <c r="AF444" s="198"/>
      <c r="AG444" s="198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198"/>
      <c r="AT444" s="198"/>
      <c r="AU444" s="198"/>
      <c r="AV444" s="198"/>
      <c r="AW444" s="198"/>
      <c r="AX444" s="198"/>
      <c r="AY444" s="198"/>
      <c r="AZ444" s="198"/>
      <c r="BA444" s="198"/>
      <c r="BB444" s="198"/>
      <c r="BC444" s="198"/>
      <c r="BD444" s="198"/>
      <c r="BE444" s="198"/>
      <c r="BF444" s="198"/>
      <c r="BG444" s="198"/>
      <c r="BH444" s="198"/>
      <c r="BI444" s="198"/>
      <c r="BJ444" s="198"/>
      <c r="BK444" s="198"/>
      <c r="BL444" s="198"/>
      <c r="BM444" s="198"/>
      <c r="BN444" s="198"/>
      <c r="BO444" s="198"/>
      <c r="BP444" s="198"/>
      <c r="BQ444" s="198"/>
      <c r="BR444" s="198"/>
      <c r="BS444" s="198"/>
      <c r="BT444" s="198"/>
      <c r="BU444" s="198"/>
      <c r="BV444" s="198"/>
      <c r="BW444" s="198"/>
      <c r="BX444" s="198"/>
      <c r="BY444" s="198"/>
      <c r="BZ444" s="198"/>
      <c r="CA444" s="198"/>
      <c r="CB444" s="198"/>
      <c r="CC444" s="198"/>
      <c r="CD444" s="198"/>
      <c r="CE444" s="198"/>
      <c r="CF444" s="198"/>
      <c r="CG444" s="198"/>
      <c r="CH444" s="198"/>
      <c r="CI444" s="198"/>
      <c r="CJ444" s="198"/>
      <c r="CK444" s="198"/>
      <c r="CL444" s="198"/>
      <c r="CM444" s="198"/>
      <c r="CN444" s="198"/>
      <c r="CO444" s="198"/>
      <c r="CP444" s="198"/>
      <c r="CQ444" s="198"/>
      <c r="CR444" s="198"/>
      <c r="CS444" s="198"/>
      <c r="CT444" s="198"/>
      <c r="CU444" s="198"/>
      <c r="CV444" s="198"/>
      <c r="CW444" s="198"/>
      <c r="CX444" s="198"/>
      <c r="CY444" s="198"/>
      <c r="CZ444" s="198"/>
      <c r="DA444" s="198"/>
      <c r="DB444" s="198"/>
      <c r="DC444" s="198"/>
      <c r="DD444" s="198"/>
      <c r="DE444" s="198"/>
      <c r="DF444" s="198"/>
      <c r="DG444" s="198"/>
      <c r="DH444" s="198"/>
      <c r="DI444" s="198"/>
      <c r="DJ444" s="198"/>
      <c r="DK444" s="198"/>
      <c r="DL444" s="198"/>
      <c r="DM444" s="198"/>
      <c r="DN444" s="198"/>
      <c r="DO444" s="198"/>
      <c r="DP444" s="198"/>
      <c r="DQ444" s="198"/>
      <c r="DR444" s="198"/>
      <c r="DS444" s="198"/>
      <c r="DT444" s="198"/>
      <c r="DU444" s="198"/>
      <c r="DV444" s="198"/>
      <c r="DW444" s="198"/>
      <c r="DX444" s="198"/>
      <c r="DY444" s="198"/>
      <c r="DZ444" s="198"/>
      <c r="EA444" s="198"/>
      <c r="EB444" s="198"/>
      <c r="EC444" s="198"/>
      <c r="ED444" s="198"/>
      <c r="EE444" s="198"/>
      <c r="EF444" s="198"/>
      <c r="EG444" s="198"/>
      <c r="EH444" s="198"/>
      <c r="EI444" s="198"/>
      <c r="EJ444" s="198"/>
      <c r="EK444" s="198"/>
      <c r="EL444" s="198"/>
      <c r="EM444" s="198"/>
      <c r="EN444" s="198"/>
      <c r="EO444" s="198"/>
      <c r="EP444" s="198"/>
      <c r="EQ444" s="198"/>
      <c r="ER444" s="198"/>
      <c r="ES444" s="198"/>
      <c r="ET444" s="198"/>
      <c r="EU444" s="198"/>
      <c r="EV444" s="198"/>
      <c r="EW444" s="198"/>
      <c r="EX444" s="198"/>
      <c r="EY444" s="198"/>
      <c r="EZ444" s="198"/>
      <c r="FA444" s="198"/>
      <c r="FB444" s="198"/>
      <c r="FC444" s="198"/>
      <c r="FD444" s="198"/>
      <c r="FE444" s="198"/>
      <c r="FF444" s="198"/>
      <c r="FG444" s="198"/>
      <c r="FH444" s="198"/>
      <c r="FI444" s="198"/>
      <c r="FJ444" s="198"/>
      <c r="FK444" s="198"/>
      <c r="FL444" s="198"/>
      <c r="FM444" s="198"/>
      <c r="FN444" s="198"/>
      <c r="FO444" s="198"/>
      <c r="FP444" s="198"/>
      <c r="FQ444" s="198"/>
      <c r="FR444" s="198"/>
      <c r="FS444" s="198"/>
      <c r="FT444" s="198"/>
      <c r="FU444" s="198"/>
      <c r="FV444" s="198"/>
      <c r="FW444" s="198"/>
      <c r="FX444" s="198"/>
    </row>
    <row r="445" spans="1:180" s="22" customFormat="1" ht="16.149999999999999" customHeight="1" x14ac:dyDescent="0.2">
      <c r="A445" s="206"/>
      <c r="B445" s="89"/>
      <c r="C445" s="114" t="s">
        <v>1153</v>
      </c>
      <c r="D445" s="108"/>
      <c r="E445" s="109"/>
      <c r="F445" s="110"/>
      <c r="G445" s="92"/>
      <c r="H445" s="115" t="s">
        <v>990</v>
      </c>
      <c r="I445" s="87"/>
      <c r="J445" s="87"/>
      <c r="K445" s="87"/>
      <c r="L445" s="198"/>
      <c r="M445" s="198"/>
      <c r="N445" s="198"/>
      <c r="O445" s="198"/>
      <c r="P445" s="198"/>
      <c r="Q445" s="198"/>
      <c r="R445" s="198"/>
      <c r="S445" s="198"/>
      <c r="T445" s="198"/>
      <c r="U445" s="198"/>
      <c r="V445" s="198"/>
      <c r="W445" s="198"/>
      <c r="X445" s="198"/>
      <c r="Y445" s="198"/>
      <c r="Z445" s="198"/>
      <c r="AA445" s="198"/>
      <c r="AB445" s="198"/>
      <c r="AC445" s="198"/>
      <c r="AD445" s="198"/>
      <c r="AE445" s="198"/>
      <c r="AF445" s="198"/>
      <c r="AG445" s="198"/>
      <c r="AH445" s="198"/>
      <c r="AI445" s="198"/>
      <c r="AJ445" s="198"/>
      <c r="AK445" s="198"/>
      <c r="AL445" s="198"/>
      <c r="AM445" s="198"/>
      <c r="AN445" s="198"/>
      <c r="AO445" s="198"/>
      <c r="AP445" s="198"/>
      <c r="AQ445" s="198"/>
      <c r="AR445" s="198"/>
      <c r="AS445" s="198"/>
      <c r="AT445" s="198"/>
      <c r="AU445" s="198"/>
      <c r="AV445" s="198"/>
      <c r="AW445" s="198"/>
      <c r="AX445" s="198"/>
      <c r="AY445" s="198"/>
      <c r="AZ445" s="198"/>
      <c r="BA445" s="198"/>
      <c r="BB445" s="198"/>
      <c r="BC445" s="198"/>
      <c r="BD445" s="198"/>
      <c r="BE445" s="198"/>
      <c r="BF445" s="198"/>
      <c r="BG445" s="198"/>
      <c r="BH445" s="198"/>
      <c r="BI445" s="198"/>
      <c r="BJ445" s="198"/>
      <c r="BK445" s="198"/>
      <c r="BL445" s="198"/>
      <c r="BM445" s="198"/>
      <c r="BN445" s="198"/>
      <c r="BO445" s="198"/>
      <c r="BP445" s="198"/>
      <c r="BQ445" s="198"/>
      <c r="BR445" s="198"/>
      <c r="BS445" s="198"/>
      <c r="BT445" s="198"/>
      <c r="BU445" s="198"/>
      <c r="BV445" s="198"/>
      <c r="BW445" s="198"/>
      <c r="BX445" s="198"/>
      <c r="BY445" s="198"/>
      <c r="BZ445" s="198"/>
      <c r="CA445" s="198"/>
      <c r="CB445" s="198"/>
      <c r="CC445" s="198"/>
      <c r="CD445" s="198"/>
      <c r="CE445" s="198"/>
      <c r="CF445" s="198"/>
      <c r="CG445" s="198"/>
      <c r="CH445" s="198"/>
      <c r="CI445" s="198"/>
      <c r="CJ445" s="198"/>
      <c r="CK445" s="198"/>
      <c r="CL445" s="198"/>
      <c r="CM445" s="198"/>
      <c r="CN445" s="198"/>
      <c r="CO445" s="198"/>
      <c r="CP445" s="198"/>
      <c r="CQ445" s="198"/>
      <c r="CR445" s="198"/>
      <c r="CS445" s="198"/>
      <c r="CT445" s="198"/>
      <c r="CU445" s="198"/>
      <c r="CV445" s="198"/>
      <c r="CW445" s="198"/>
      <c r="CX445" s="198"/>
      <c r="CY445" s="198"/>
      <c r="CZ445" s="198"/>
      <c r="DA445" s="198"/>
      <c r="DB445" s="198"/>
      <c r="DC445" s="198"/>
      <c r="DD445" s="198"/>
      <c r="DE445" s="198"/>
      <c r="DF445" s="198"/>
      <c r="DG445" s="198"/>
      <c r="DH445" s="198"/>
      <c r="DI445" s="198"/>
      <c r="DJ445" s="198"/>
      <c r="DK445" s="198"/>
      <c r="DL445" s="198"/>
      <c r="DM445" s="198"/>
      <c r="DN445" s="198"/>
      <c r="DO445" s="198"/>
      <c r="DP445" s="198"/>
      <c r="DQ445" s="198"/>
      <c r="DR445" s="198"/>
      <c r="DS445" s="198"/>
      <c r="DT445" s="198"/>
      <c r="DU445" s="198"/>
      <c r="DV445" s="198"/>
      <c r="DW445" s="198"/>
      <c r="DX445" s="198"/>
      <c r="DY445" s="198"/>
      <c r="DZ445" s="198"/>
      <c r="EA445" s="198"/>
      <c r="EB445" s="198"/>
      <c r="EC445" s="198"/>
      <c r="ED445" s="198"/>
      <c r="EE445" s="198"/>
      <c r="EF445" s="198"/>
      <c r="EG445" s="198"/>
      <c r="EH445" s="198"/>
      <c r="EI445" s="198"/>
      <c r="EJ445" s="198"/>
      <c r="EK445" s="198"/>
      <c r="EL445" s="198"/>
      <c r="EM445" s="198"/>
      <c r="EN445" s="198"/>
      <c r="EO445" s="198"/>
      <c r="EP445" s="198"/>
      <c r="EQ445" s="198"/>
      <c r="ER445" s="198"/>
      <c r="ES445" s="198"/>
      <c r="ET445" s="198"/>
      <c r="EU445" s="198"/>
      <c r="EV445" s="198"/>
      <c r="EW445" s="198"/>
      <c r="EX445" s="198"/>
      <c r="EY445" s="198"/>
      <c r="EZ445" s="198"/>
      <c r="FA445" s="198"/>
      <c r="FB445" s="198"/>
      <c r="FC445" s="198"/>
      <c r="FD445" s="198"/>
      <c r="FE445" s="198"/>
      <c r="FF445" s="198"/>
      <c r="FG445" s="198"/>
      <c r="FH445" s="198"/>
      <c r="FI445" s="198"/>
      <c r="FJ445" s="198"/>
      <c r="FK445" s="198"/>
      <c r="FL445" s="198"/>
      <c r="FM445" s="198"/>
      <c r="FN445" s="198"/>
      <c r="FO445" s="198"/>
      <c r="FP445" s="198"/>
      <c r="FQ445" s="198"/>
      <c r="FR445" s="198"/>
      <c r="FS445" s="198"/>
      <c r="FT445" s="198"/>
      <c r="FU445" s="198"/>
      <c r="FV445" s="198"/>
      <c r="FW445" s="198"/>
      <c r="FX445" s="198"/>
    </row>
    <row r="446" spans="1:180" s="22" customFormat="1" ht="16.5" customHeight="1" x14ac:dyDescent="0.2">
      <c r="A446" s="206">
        <v>403</v>
      </c>
      <c r="B446" s="89" t="s">
        <v>332</v>
      </c>
      <c r="C446" s="91" t="s">
        <v>333</v>
      </c>
      <c r="D446" s="283">
        <v>3940.68</v>
      </c>
      <c r="E446" s="170">
        <f>D446*0.18</f>
        <v>709.3223999999999</v>
      </c>
      <c r="F446" s="171">
        <f>D446+E446</f>
        <v>4650.0023999999994</v>
      </c>
      <c r="G446" s="89" t="s">
        <v>328</v>
      </c>
      <c r="H446" s="91" t="s">
        <v>329</v>
      </c>
      <c r="I446" s="87">
        <f>4625+1000</f>
        <v>5625</v>
      </c>
      <c r="J446" s="172">
        <f>I446*0.2</f>
        <v>1125</v>
      </c>
      <c r="K446" s="172">
        <f>I446+J446</f>
        <v>6750</v>
      </c>
      <c r="L446" s="198"/>
      <c r="M446" s="198"/>
      <c r="N446" s="198"/>
      <c r="O446" s="198"/>
      <c r="P446" s="198"/>
      <c r="Q446" s="198"/>
      <c r="R446" s="198"/>
      <c r="S446" s="198"/>
      <c r="T446" s="198"/>
      <c r="U446" s="198"/>
      <c r="V446" s="198"/>
      <c r="W446" s="198"/>
      <c r="X446" s="198"/>
      <c r="Y446" s="198"/>
      <c r="Z446" s="198"/>
      <c r="AA446" s="198"/>
      <c r="AB446" s="198"/>
      <c r="AC446" s="198"/>
      <c r="AD446" s="198"/>
      <c r="AE446" s="198"/>
      <c r="AF446" s="198"/>
      <c r="AG446" s="198"/>
      <c r="AH446" s="198"/>
      <c r="AI446" s="198"/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98"/>
      <c r="AT446" s="198"/>
      <c r="AU446" s="198"/>
      <c r="AV446" s="198"/>
      <c r="AW446" s="198"/>
      <c r="AX446" s="198"/>
      <c r="AY446" s="198"/>
      <c r="AZ446" s="198"/>
      <c r="BA446" s="198"/>
      <c r="BB446" s="198"/>
      <c r="BC446" s="198"/>
      <c r="BD446" s="198"/>
      <c r="BE446" s="198"/>
      <c r="BF446" s="198"/>
      <c r="BG446" s="198"/>
      <c r="BH446" s="198"/>
      <c r="BI446" s="198"/>
      <c r="BJ446" s="198"/>
      <c r="BK446" s="198"/>
      <c r="BL446" s="198"/>
      <c r="BM446" s="198"/>
      <c r="BN446" s="198"/>
      <c r="BO446" s="198"/>
      <c r="BP446" s="198"/>
      <c r="BQ446" s="198"/>
      <c r="BR446" s="198"/>
      <c r="BS446" s="198"/>
      <c r="BT446" s="198"/>
      <c r="BU446" s="198"/>
      <c r="BV446" s="198"/>
      <c r="BW446" s="198"/>
      <c r="BX446" s="198"/>
      <c r="BY446" s="198"/>
      <c r="BZ446" s="198"/>
      <c r="CA446" s="198"/>
      <c r="CB446" s="198"/>
      <c r="CC446" s="198"/>
      <c r="CD446" s="198"/>
      <c r="CE446" s="198"/>
      <c r="CF446" s="198"/>
      <c r="CG446" s="198"/>
      <c r="CH446" s="198"/>
      <c r="CI446" s="198"/>
      <c r="CJ446" s="198"/>
      <c r="CK446" s="198"/>
      <c r="CL446" s="198"/>
      <c r="CM446" s="198"/>
      <c r="CN446" s="198"/>
      <c r="CO446" s="198"/>
      <c r="CP446" s="198"/>
      <c r="CQ446" s="198"/>
      <c r="CR446" s="198"/>
      <c r="CS446" s="198"/>
      <c r="CT446" s="198"/>
      <c r="CU446" s="198"/>
      <c r="CV446" s="198"/>
      <c r="CW446" s="198"/>
      <c r="CX446" s="198"/>
      <c r="CY446" s="198"/>
      <c r="CZ446" s="198"/>
      <c r="DA446" s="198"/>
      <c r="DB446" s="198"/>
      <c r="DC446" s="198"/>
      <c r="DD446" s="198"/>
      <c r="DE446" s="198"/>
      <c r="DF446" s="198"/>
      <c r="DG446" s="198"/>
      <c r="DH446" s="198"/>
      <c r="DI446" s="198"/>
      <c r="DJ446" s="198"/>
      <c r="DK446" s="198"/>
      <c r="DL446" s="198"/>
      <c r="DM446" s="198"/>
      <c r="DN446" s="198"/>
      <c r="DO446" s="198"/>
      <c r="DP446" s="198"/>
      <c r="DQ446" s="198"/>
      <c r="DR446" s="198"/>
      <c r="DS446" s="198"/>
      <c r="DT446" s="198"/>
      <c r="DU446" s="198"/>
      <c r="DV446" s="198"/>
      <c r="DW446" s="198"/>
      <c r="DX446" s="198"/>
      <c r="DY446" s="198"/>
      <c r="DZ446" s="198"/>
      <c r="EA446" s="198"/>
      <c r="EB446" s="198"/>
      <c r="EC446" s="198"/>
      <c r="ED446" s="198"/>
      <c r="EE446" s="198"/>
      <c r="EF446" s="198"/>
      <c r="EG446" s="198"/>
      <c r="EH446" s="198"/>
      <c r="EI446" s="198"/>
      <c r="EJ446" s="198"/>
      <c r="EK446" s="198"/>
      <c r="EL446" s="198"/>
      <c r="EM446" s="198"/>
      <c r="EN446" s="198"/>
      <c r="EO446" s="198"/>
      <c r="EP446" s="198"/>
      <c r="EQ446" s="198"/>
      <c r="ER446" s="198"/>
      <c r="ES446" s="198"/>
      <c r="ET446" s="198"/>
      <c r="EU446" s="198"/>
      <c r="EV446" s="198"/>
      <c r="EW446" s="198"/>
      <c r="EX446" s="198"/>
      <c r="EY446" s="198"/>
      <c r="EZ446" s="198"/>
      <c r="FA446" s="198"/>
      <c r="FB446" s="198"/>
      <c r="FC446" s="198"/>
      <c r="FD446" s="198"/>
      <c r="FE446" s="198"/>
      <c r="FF446" s="198"/>
      <c r="FG446" s="198"/>
      <c r="FH446" s="198"/>
      <c r="FI446" s="198"/>
      <c r="FJ446" s="198"/>
      <c r="FK446" s="198"/>
      <c r="FL446" s="198"/>
      <c r="FM446" s="198"/>
      <c r="FN446" s="198"/>
      <c r="FO446" s="198"/>
      <c r="FP446" s="198"/>
      <c r="FQ446" s="198"/>
      <c r="FR446" s="198"/>
      <c r="FS446" s="198"/>
      <c r="FT446" s="198"/>
      <c r="FU446" s="198"/>
      <c r="FV446" s="198"/>
      <c r="FW446" s="198"/>
      <c r="FX446" s="198"/>
    </row>
    <row r="447" spans="1:180" s="22" customFormat="1" ht="14.25" customHeight="1" x14ac:dyDescent="0.2">
      <c r="A447" s="206">
        <f>A446+1</f>
        <v>404</v>
      </c>
      <c r="B447" s="89"/>
      <c r="C447" s="114" t="s">
        <v>672</v>
      </c>
      <c r="D447" s="108"/>
      <c r="E447" s="109"/>
      <c r="F447" s="110"/>
      <c r="G447" s="89" t="s">
        <v>330</v>
      </c>
      <c r="H447" s="91" t="s">
        <v>331</v>
      </c>
      <c r="I447" s="87">
        <f>5000+1000</f>
        <v>6000</v>
      </c>
      <c r="J447" s="172">
        <f>I447*0.2</f>
        <v>1200</v>
      </c>
      <c r="K447" s="172">
        <f>I447+J447</f>
        <v>7200</v>
      </c>
      <c r="L447" s="198"/>
      <c r="M447" s="198"/>
      <c r="N447" s="198"/>
      <c r="O447" s="198"/>
      <c r="P447" s="198"/>
      <c r="Q447" s="198"/>
      <c r="R447" s="198"/>
      <c r="S447" s="198"/>
      <c r="T447" s="198"/>
      <c r="U447" s="198"/>
      <c r="V447" s="198"/>
      <c r="W447" s="198"/>
      <c r="X447" s="198"/>
      <c r="Y447" s="198"/>
      <c r="Z447" s="198"/>
      <c r="AA447" s="198"/>
      <c r="AB447" s="198"/>
      <c r="AC447" s="198"/>
      <c r="AD447" s="198"/>
      <c r="AE447" s="198"/>
      <c r="AF447" s="198"/>
      <c r="AG447" s="198"/>
      <c r="AH447" s="198"/>
      <c r="AI447" s="198"/>
      <c r="AJ447" s="198"/>
      <c r="AK447" s="198"/>
      <c r="AL447" s="198"/>
      <c r="AM447" s="198"/>
      <c r="AN447" s="198"/>
      <c r="AO447" s="198"/>
      <c r="AP447" s="198"/>
      <c r="AQ447" s="198"/>
      <c r="AR447" s="198"/>
      <c r="AS447" s="198"/>
      <c r="AT447" s="198"/>
      <c r="AU447" s="198"/>
      <c r="AV447" s="198"/>
      <c r="AW447" s="198"/>
      <c r="AX447" s="198"/>
      <c r="AY447" s="198"/>
      <c r="AZ447" s="198"/>
      <c r="BA447" s="198"/>
      <c r="BB447" s="198"/>
      <c r="BC447" s="198"/>
      <c r="BD447" s="198"/>
      <c r="BE447" s="198"/>
      <c r="BF447" s="198"/>
      <c r="BG447" s="198"/>
      <c r="BH447" s="198"/>
      <c r="BI447" s="198"/>
      <c r="BJ447" s="198"/>
      <c r="BK447" s="198"/>
      <c r="BL447" s="198"/>
      <c r="BM447" s="198"/>
      <c r="BN447" s="198"/>
      <c r="BO447" s="198"/>
      <c r="BP447" s="198"/>
      <c r="BQ447" s="198"/>
      <c r="BR447" s="198"/>
      <c r="BS447" s="198"/>
      <c r="BT447" s="198"/>
      <c r="BU447" s="198"/>
      <c r="BV447" s="198"/>
      <c r="BW447" s="198"/>
      <c r="BX447" s="198"/>
      <c r="BY447" s="198"/>
      <c r="BZ447" s="198"/>
      <c r="CA447" s="198"/>
      <c r="CB447" s="198"/>
      <c r="CC447" s="198"/>
      <c r="CD447" s="198"/>
      <c r="CE447" s="198"/>
      <c r="CF447" s="198"/>
      <c r="CG447" s="198"/>
      <c r="CH447" s="198"/>
      <c r="CI447" s="198"/>
      <c r="CJ447" s="198"/>
      <c r="CK447" s="198"/>
      <c r="CL447" s="198"/>
      <c r="CM447" s="198"/>
      <c r="CN447" s="198"/>
      <c r="CO447" s="198"/>
      <c r="CP447" s="198"/>
      <c r="CQ447" s="198"/>
      <c r="CR447" s="198"/>
      <c r="CS447" s="198"/>
      <c r="CT447" s="198"/>
      <c r="CU447" s="198"/>
      <c r="CV447" s="198"/>
      <c r="CW447" s="198"/>
      <c r="CX447" s="198"/>
      <c r="CY447" s="198"/>
      <c r="CZ447" s="198"/>
      <c r="DA447" s="198"/>
      <c r="DB447" s="198"/>
      <c r="DC447" s="198"/>
      <c r="DD447" s="198"/>
      <c r="DE447" s="198"/>
      <c r="DF447" s="198"/>
      <c r="DG447" s="198"/>
      <c r="DH447" s="198"/>
      <c r="DI447" s="198"/>
      <c r="DJ447" s="198"/>
      <c r="DK447" s="198"/>
      <c r="DL447" s="198"/>
      <c r="DM447" s="198"/>
      <c r="DN447" s="198"/>
      <c r="DO447" s="198"/>
      <c r="DP447" s="198"/>
      <c r="DQ447" s="198"/>
      <c r="DR447" s="198"/>
      <c r="DS447" s="198"/>
      <c r="DT447" s="198"/>
      <c r="DU447" s="198"/>
      <c r="DV447" s="198"/>
      <c r="DW447" s="198"/>
      <c r="DX447" s="198"/>
      <c r="DY447" s="198"/>
      <c r="DZ447" s="198"/>
      <c r="EA447" s="198"/>
      <c r="EB447" s="198"/>
      <c r="EC447" s="198"/>
      <c r="ED447" s="198"/>
      <c r="EE447" s="198"/>
      <c r="EF447" s="198"/>
      <c r="EG447" s="198"/>
      <c r="EH447" s="198"/>
      <c r="EI447" s="198"/>
      <c r="EJ447" s="198"/>
      <c r="EK447" s="198"/>
      <c r="EL447" s="198"/>
      <c r="EM447" s="198"/>
      <c r="EN447" s="198"/>
      <c r="EO447" s="198"/>
      <c r="EP447" s="198"/>
      <c r="EQ447" s="198"/>
      <c r="ER447" s="198"/>
      <c r="ES447" s="198"/>
      <c r="ET447" s="198"/>
      <c r="EU447" s="198"/>
      <c r="EV447" s="198"/>
      <c r="EW447" s="198"/>
      <c r="EX447" s="198"/>
      <c r="EY447" s="198"/>
      <c r="EZ447" s="198"/>
      <c r="FA447" s="198"/>
      <c r="FB447" s="198"/>
      <c r="FC447" s="198"/>
      <c r="FD447" s="198"/>
      <c r="FE447" s="198"/>
      <c r="FF447" s="198"/>
      <c r="FG447" s="198"/>
      <c r="FH447" s="198"/>
      <c r="FI447" s="198"/>
      <c r="FJ447" s="198"/>
      <c r="FK447" s="198"/>
      <c r="FL447" s="198"/>
      <c r="FM447" s="198"/>
      <c r="FN447" s="198"/>
      <c r="FO447" s="198"/>
      <c r="FP447" s="198"/>
      <c r="FQ447" s="198"/>
      <c r="FR447" s="198"/>
      <c r="FS447" s="198"/>
      <c r="FT447" s="198"/>
      <c r="FU447" s="198"/>
      <c r="FV447" s="198"/>
      <c r="FW447" s="198"/>
      <c r="FX447" s="198"/>
    </row>
    <row r="448" spans="1:180" s="22" customFormat="1" ht="14.25" customHeight="1" x14ac:dyDescent="0.2">
      <c r="A448" s="206">
        <f>A447+1</f>
        <v>405</v>
      </c>
      <c r="B448" s="89" t="s">
        <v>607</v>
      </c>
      <c r="C448" s="91" t="s">
        <v>676</v>
      </c>
      <c r="D448" s="108">
        <v>500</v>
      </c>
      <c r="E448" s="109">
        <f>D448*0.18</f>
        <v>90</v>
      </c>
      <c r="F448" s="110">
        <f>D448+E448</f>
        <v>590</v>
      </c>
      <c r="G448" s="89" t="s">
        <v>332</v>
      </c>
      <c r="H448" s="91" t="s">
        <v>333</v>
      </c>
      <c r="I448" s="87">
        <f>4250+1000</f>
        <v>5250</v>
      </c>
      <c r="J448" s="172">
        <f>I448*0.2</f>
        <v>1050</v>
      </c>
      <c r="K448" s="172">
        <f>I448+J448</f>
        <v>6300</v>
      </c>
      <c r="L448" s="198"/>
      <c r="M448" s="198"/>
      <c r="N448" s="198"/>
      <c r="O448" s="198"/>
      <c r="P448" s="198"/>
      <c r="Q448" s="198"/>
      <c r="R448" s="198"/>
      <c r="S448" s="198"/>
      <c r="T448" s="198"/>
      <c r="U448" s="198"/>
      <c r="V448" s="198"/>
      <c r="W448" s="198"/>
      <c r="X448" s="198"/>
      <c r="Y448" s="198"/>
      <c r="Z448" s="198"/>
      <c r="AA448" s="198"/>
      <c r="AB448" s="198"/>
      <c r="AC448" s="198"/>
      <c r="AD448" s="198"/>
      <c r="AE448" s="198"/>
      <c r="AF448" s="198"/>
      <c r="AG448" s="198"/>
      <c r="AH448" s="198"/>
      <c r="AI448" s="198"/>
      <c r="AJ448" s="198"/>
      <c r="AK448" s="198"/>
      <c r="AL448" s="198"/>
      <c r="AM448" s="198"/>
      <c r="AN448" s="198"/>
      <c r="AO448" s="198"/>
      <c r="AP448" s="198"/>
      <c r="AQ448" s="198"/>
      <c r="AR448" s="198"/>
      <c r="AS448" s="198"/>
      <c r="AT448" s="198"/>
      <c r="AU448" s="198"/>
      <c r="AV448" s="198"/>
      <c r="AW448" s="198"/>
      <c r="AX448" s="198"/>
      <c r="AY448" s="198"/>
      <c r="AZ448" s="198"/>
      <c r="BA448" s="198"/>
      <c r="BB448" s="198"/>
      <c r="BC448" s="198"/>
      <c r="BD448" s="198"/>
      <c r="BE448" s="198"/>
      <c r="BF448" s="198"/>
      <c r="BG448" s="198"/>
      <c r="BH448" s="198"/>
      <c r="BI448" s="198"/>
      <c r="BJ448" s="198"/>
      <c r="BK448" s="198"/>
      <c r="BL448" s="198"/>
      <c r="BM448" s="198"/>
      <c r="BN448" s="198"/>
      <c r="BO448" s="198"/>
      <c r="BP448" s="198"/>
      <c r="BQ448" s="198"/>
      <c r="BR448" s="198"/>
      <c r="BS448" s="198"/>
      <c r="BT448" s="198"/>
      <c r="BU448" s="198"/>
      <c r="BV448" s="198"/>
      <c r="BW448" s="198"/>
      <c r="BX448" s="198"/>
      <c r="BY448" s="198"/>
      <c r="BZ448" s="198"/>
      <c r="CA448" s="198"/>
      <c r="CB448" s="198"/>
      <c r="CC448" s="198"/>
      <c r="CD448" s="198"/>
      <c r="CE448" s="198"/>
      <c r="CF448" s="198"/>
      <c r="CG448" s="198"/>
      <c r="CH448" s="198"/>
      <c r="CI448" s="198"/>
      <c r="CJ448" s="198"/>
      <c r="CK448" s="198"/>
      <c r="CL448" s="198"/>
      <c r="CM448" s="198"/>
      <c r="CN448" s="198"/>
      <c r="CO448" s="198"/>
      <c r="CP448" s="198"/>
      <c r="CQ448" s="198"/>
      <c r="CR448" s="198"/>
      <c r="CS448" s="198"/>
      <c r="CT448" s="198"/>
      <c r="CU448" s="198"/>
      <c r="CV448" s="198"/>
      <c r="CW448" s="198"/>
      <c r="CX448" s="198"/>
      <c r="CY448" s="198"/>
      <c r="CZ448" s="198"/>
      <c r="DA448" s="198"/>
      <c r="DB448" s="198"/>
      <c r="DC448" s="198"/>
      <c r="DD448" s="198"/>
      <c r="DE448" s="198"/>
      <c r="DF448" s="198"/>
      <c r="DG448" s="198"/>
      <c r="DH448" s="198"/>
      <c r="DI448" s="198"/>
      <c r="DJ448" s="198"/>
      <c r="DK448" s="198"/>
      <c r="DL448" s="198"/>
      <c r="DM448" s="198"/>
      <c r="DN448" s="198"/>
      <c r="DO448" s="198"/>
      <c r="DP448" s="198"/>
      <c r="DQ448" s="198"/>
      <c r="DR448" s="198"/>
      <c r="DS448" s="198"/>
      <c r="DT448" s="198"/>
      <c r="DU448" s="198"/>
      <c r="DV448" s="198"/>
      <c r="DW448" s="198"/>
      <c r="DX448" s="198"/>
      <c r="DY448" s="198"/>
      <c r="DZ448" s="198"/>
      <c r="EA448" s="198"/>
      <c r="EB448" s="198"/>
      <c r="EC448" s="198"/>
      <c r="ED448" s="198"/>
      <c r="EE448" s="198"/>
      <c r="EF448" s="198"/>
      <c r="EG448" s="198"/>
      <c r="EH448" s="198"/>
      <c r="EI448" s="198"/>
      <c r="EJ448" s="198"/>
      <c r="EK448" s="198"/>
      <c r="EL448" s="198"/>
      <c r="EM448" s="198"/>
      <c r="EN448" s="198"/>
      <c r="EO448" s="198"/>
      <c r="EP448" s="198"/>
      <c r="EQ448" s="198"/>
      <c r="ER448" s="198"/>
      <c r="ES448" s="198"/>
      <c r="ET448" s="198"/>
      <c r="EU448" s="198"/>
      <c r="EV448" s="198"/>
      <c r="EW448" s="198"/>
      <c r="EX448" s="198"/>
      <c r="EY448" s="198"/>
      <c r="EZ448" s="198"/>
      <c r="FA448" s="198"/>
      <c r="FB448" s="198"/>
      <c r="FC448" s="198"/>
      <c r="FD448" s="198"/>
      <c r="FE448" s="198"/>
      <c r="FF448" s="198"/>
      <c r="FG448" s="198"/>
      <c r="FH448" s="198"/>
      <c r="FI448" s="198"/>
      <c r="FJ448" s="198"/>
      <c r="FK448" s="198"/>
      <c r="FL448" s="198"/>
      <c r="FM448" s="198"/>
      <c r="FN448" s="198"/>
      <c r="FO448" s="198"/>
      <c r="FP448" s="198"/>
      <c r="FQ448" s="198"/>
      <c r="FR448" s="198"/>
      <c r="FS448" s="198"/>
      <c r="FT448" s="198"/>
      <c r="FU448" s="198"/>
      <c r="FV448" s="198"/>
      <c r="FW448" s="198"/>
      <c r="FX448" s="198"/>
    </row>
    <row r="449" spans="1:180" s="22" customFormat="1" ht="15" customHeight="1" x14ac:dyDescent="0.2">
      <c r="A449" s="206">
        <f>A448+1</f>
        <v>406</v>
      </c>
      <c r="B449" s="92" t="s">
        <v>1180</v>
      </c>
      <c r="C449" s="91" t="s">
        <v>1232</v>
      </c>
      <c r="D449" s="108">
        <v>300</v>
      </c>
      <c r="E449" s="109">
        <v>0</v>
      </c>
      <c r="F449" s="110">
        <f>D449</f>
        <v>300</v>
      </c>
      <c r="G449" s="246" t="s">
        <v>1102</v>
      </c>
      <c r="H449" s="91" t="s">
        <v>1232</v>
      </c>
      <c r="I449" s="87">
        <v>2000</v>
      </c>
      <c r="J449" s="87">
        <v>0</v>
      </c>
      <c r="K449" s="87">
        <f>I449+J449</f>
        <v>2000</v>
      </c>
      <c r="L449" s="198"/>
      <c r="M449" s="198"/>
      <c r="N449" s="198"/>
      <c r="O449" s="198"/>
      <c r="P449" s="198"/>
      <c r="Q449" s="198"/>
      <c r="R449" s="198"/>
      <c r="S449" s="198"/>
      <c r="T449" s="198"/>
      <c r="U449" s="198"/>
      <c r="V449" s="198"/>
      <c r="W449" s="198"/>
      <c r="X449" s="198"/>
      <c r="Y449" s="198"/>
      <c r="Z449" s="198"/>
      <c r="AA449" s="198"/>
      <c r="AB449" s="198"/>
      <c r="AC449" s="198"/>
      <c r="AD449" s="198"/>
      <c r="AE449" s="198"/>
      <c r="AF449" s="198"/>
      <c r="AG449" s="198"/>
      <c r="AH449" s="198"/>
      <c r="AI449" s="198"/>
      <c r="AJ449" s="198"/>
      <c r="AK449" s="198"/>
      <c r="AL449" s="198"/>
      <c r="AM449" s="198"/>
      <c r="AN449" s="198"/>
      <c r="AO449" s="198"/>
      <c r="AP449" s="198"/>
      <c r="AQ449" s="198"/>
      <c r="AR449" s="198"/>
      <c r="AS449" s="198"/>
      <c r="AT449" s="198"/>
      <c r="AU449" s="198"/>
      <c r="AV449" s="198"/>
      <c r="AW449" s="198"/>
      <c r="AX449" s="198"/>
      <c r="AY449" s="198"/>
      <c r="AZ449" s="198"/>
      <c r="BA449" s="198"/>
      <c r="BB449" s="198"/>
      <c r="BC449" s="198"/>
      <c r="BD449" s="198"/>
      <c r="BE449" s="198"/>
      <c r="BF449" s="198"/>
      <c r="BG449" s="198"/>
      <c r="BH449" s="198"/>
      <c r="BI449" s="198"/>
      <c r="BJ449" s="198"/>
      <c r="BK449" s="198"/>
      <c r="BL449" s="198"/>
      <c r="BM449" s="198"/>
      <c r="BN449" s="198"/>
      <c r="BO449" s="198"/>
      <c r="BP449" s="198"/>
      <c r="BQ449" s="198"/>
      <c r="BR449" s="198"/>
      <c r="BS449" s="198"/>
      <c r="BT449" s="198"/>
      <c r="BU449" s="198"/>
      <c r="BV449" s="198"/>
      <c r="BW449" s="198"/>
      <c r="BX449" s="198"/>
      <c r="BY449" s="198"/>
      <c r="BZ449" s="198"/>
      <c r="CA449" s="198"/>
      <c r="CB449" s="198"/>
      <c r="CC449" s="198"/>
      <c r="CD449" s="198"/>
      <c r="CE449" s="198"/>
      <c r="CF449" s="198"/>
      <c r="CG449" s="198"/>
      <c r="CH449" s="198"/>
      <c r="CI449" s="198"/>
      <c r="CJ449" s="198"/>
      <c r="CK449" s="198"/>
      <c r="CL449" s="198"/>
      <c r="CM449" s="198"/>
      <c r="CN449" s="198"/>
      <c r="CO449" s="198"/>
      <c r="CP449" s="198"/>
      <c r="CQ449" s="198"/>
      <c r="CR449" s="198"/>
      <c r="CS449" s="198"/>
      <c r="CT449" s="198"/>
      <c r="CU449" s="198"/>
      <c r="CV449" s="198"/>
      <c r="CW449" s="198"/>
      <c r="CX449" s="198"/>
      <c r="CY449" s="198"/>
      <c r="CZ449" s="198"/>
      <c r="DA449" s="198"/>
      <c r="DB449" s="198"/>
      <c r="DC449" s="198"/>
      <c r="DD449" s="198"/>
      <c r="DE449" s="198"/>
      <c r="DF449" s="198"/>
      <c r="DG449" s="198"/>
      <c r="DH449" s="198"/>
      <c r="DI449" s="198"/>
      <c r="DJ449" s="198"/>
      <c r="DK449" s="198"/>
      <c r="DL449" s="198"/>
      <c r="DM449" s="198"/>
      <c r="DN449" s="198"/>
      <c r="DO449" s="198"/>
      <c r="DP449" s="198"/>
      <c r="DQ449" s="198"/>
      <c r="DR449" s="198"/>
      <c r="DS449" s="198"/>
      <c r="DT449" s="198"/>
      <c r="DU449" s="198"/>
      <c r="DV449" s="198"/>
      <c r="DW449" s="198"/>
      <c r="DX449" s="198"/>
      <c r="DY449" s="198"/>
      <c r="DZ449" s="198"/>
      <c r="EA449" s="198"/>
      <c r="EB449" s="198"/>
      <c r="EC449" s="198"/>
      <c r="ED449" s="198"/>
      <c r="EE449" s="198"/>
      <c r="EF449" s="198"/>
      <c r="EG449" s="198"/>
      <c r="EH449" s="198"/>
      <c r="EI449" s="198"/>
      <c r="EJ449" s="198"/>
      <c r="EK449" s="198"/>
      <c r="EL449" s="198"/>
      <c r="EM449" s="198"/>
      <c r="EN449" s="198"/>
      <c r="EO449" s="198"/>
      <c r="EP449" s="198"/>
      <c r="EQ449" s="198"/>
      <c r="ER449" s="198"/>
      <c r="ES449" s="198"/>
      <c r="ET449" s="198"/>
      <c r="EU449" s="198"/>
      <c r="EV449" s="198"/>
      <c r="EW449" s="198"/>
      <c r="EX449" s="198"/>
      <c r="EY449" s="198"/>
      <c r="EZ449" s="198"/>
      <c r="FA449" s="198"/>
      <c r="FB449" s="198"/>
      <c r="FC449" s="198"/>
      <c r="FD449" s="198"/>
      <c r="FE449" s="198"/>
      <c r="FF449" s="198"/>
      <c r="FG449" s="198"/>
      <c r="FH449" s="198"/>
      <c r="FI449" s="198"/>
      <c r="FJ449" s="198"/>
      <c r="FK449" s="198"/>
      <c r="FL449" s="198"/>
      <c r="FM449" s="198"/>
      <c r="FN449" s="198"/>
      <c r="FO449" s="198"/>
      <c r="FP449" s="198"/>
      <c r="FQ449" s="198"/>
      <c r="FR449" s="198"/>
      <c r="FS449" s="198"/>
      <c r="FT449" s="198"/>
      <c r="FU449" s="198"/>
      <c r="FV449" s="198"/>
      <c r="FW449" s="198"/>
      <c r="FX449" s="198"/>
    </row>
    <row r="450" spans="1:180" s="22" customFormat="1" x14ac:dyDescent="0.2">
      <c r="A450" s="206">
        <f>A449+1</f>
        <v>407</v>
      </c>
      <c r="B450" s="207" t="s">
        <v>576</v>
      </c>
      <c r="C450" s="208" t="s">
        <v>1157</v>
      </c>
      <c r="D450" s="209">
        <v>7900</v>
      </c>
      <c r="E450" s="210">
        <v>0</v>
      </c>
      <c r="F450" s="211">
        <f>D450</f>
        <v>7900</v>
      </c>
      <c r="G450" s="207" t="s">
        <v>574</v>
      </c>
      <c r="H450" s="208" t="s">
        <v>1774</v>
      </c>
      <c r="I450" s="213">
        <v>8250</v>
      </c>
      <c r="J450" s="213">
        <v>0</v>
      </c>
      <c r="K450" s="213">
        <f>I450+J450</f>
        <v>8250</v>
      </c>
      <c r="L450" s="198"/>
      <c r="M450" s="198"/>
      <c r="N450" s="198"/>
      <c r="O450" s="198"/>
      <c r="P450" s="198"/>
      <c r="Q450" s="198"/>
      <c r="R450" s="198"/>
      <c r="S450" s="198"/>
      <c r="T450" s="198"/>
      <c r="U450" s="198"/>
      <c r="V450" s="198"/>
      <c r="W450" s="198"/>
      <c r="X450" s="198"/>
      <c r="Y450" s="198"/>
      <c r="Z450" s="198"/>
      <c r="AA450" s="198"/>
      <c r="AB450" s="198"/>
      <c r="AC450" s="198"/>
      <c r="AD450" s="198"/>
      <c r="AE450" s="198"/>
      <c r="AF450" s="198"/>
      <c r="AG450" s="198"/>
      <c r="AH450" s="198"/>
      <c r="AI450" s="198"/>
      <c r="AJ450" s="198"/>
      <c r="AK450" s="198"/>
      <c r="AL450" s="198"/>
      <c r="AM450" s="198"/>
      <c r="AN450" s="198"/>
      <c r="AO450" s="198"/>
      <c r="AP450" s="198"/>
      <c r="AQ450" s="198"/>
      <c r="AR450" s="198"/>
      <c r="AS450" s="198"/>
      <c r="AT450" s="198"/>
      <c r="AU450" s="198"/>
      <c r="AV450" s="198"/>
      <c r="AW450" s="198"/>
      <c r="AX450" s="198"/>
      <c r="AY450" s="198"/>
      <c r="AZ450" s="198"/>
      <c r="BA450" s="198"/>
      <c r="BB450" s="198"/>
      <c r="BC450" s="198"/>
      <c r="BD450" s="198"/>
      <c r="BE450" s="198"/>
      <c r="BF450" s="198"/>
      <c r="BG450" s="198"/>
      <c r="BH450" s="198"/>
      <c r="BI450" s="198"/>
      <c r="BJ450" s="198"/>
      <c r="BK450" s="198"/>
      <c r="BL450" s="198"/>
      <c r="BM450" s="198"/>
      <c r="BN450" s="198"/>
      <c r="BO450" s="198"/>
      <c r="BP450" s="198"/>
      <c r="BQ450" s="198"/>
      <c r="BR450" s="198"/>
      <c r="BS450" s="198"/>
      <c r="BT450" s="198"/>
      <c r="BU450" s="198"/>
      <c r="BV450" s="198"/>
      <c r="BW450" s="198"/>
      <c r="BX450" s="198"/>
      <c r="BY450" s="198"/>
      <c r="BZ450" s="198"/>
      <c r="CA450" s="198"/>
      <c r="CB450" s="198"/>
      <c r="CC450" s="198"/>
      <c r="CD450" s="198"/>
      <c r="CE450" s="198"/>
      <c r="CF450" s="198"/>
      <c r="CG450" s="198"/>
      <c r="CH450" s="198"/>
      <c r="CI450" s="198"/>
      <c r="CJ450" s="198"/>
      <c r="CK450" s="198"/>
      <c r="CL450" s="198"/>
      <c r="CM450" s="198"/>
      <c r="CN450" s="198"/>
      <c r="CO450" s="198"/>
      <c r="CP450" s="198"/>
      <c r="CQ450" s="198"/>
      <c r="CR450" s="198"/>
      <c r="CS450" s="198"/>
      <c r="CT450" s="198"/>
      <c r="CU450" s="198"/>
      <c r="CV450" s="198"/>
      <c r="CW450" s="198"/>
      <c r="CX450" s="198"/>
      <c r="CY450" s="198"/>
      <c r="CZ450" s="198"/>
      <c r="DA450" s="198"/>
      <c r="DB450" s="198"/>
      <c r="DC450" s="198"/>
      <c r="DD450" s="198"/>
      <c r="DE450" s="198"/>
      <c r="DF450" s="198"/>
      <c r="DG450" s="198"/>
      <c r="DH450" s="198"/>
      <c r="DI450" s="198"/>
      <c r="DJ450" s="198"/>
      <c r="DK450" s="198"/>
      <c r="DL450" s="198"/>
      <c r="DM450" s="198"/>
      <c r="DN450" s="198"/>
      <c r="DO450" s="198"/>
      <c r="DP450" s="198"/>
      <c r="DQ450" s="198"/>
      <c r="DR450" s="198"/>
      <c r="DS450" s="198"/>
      <c r="DT450" s="198"/>
      <c r="DU450" s="198"/>
      <c r="DV450" s="198"/>
      <c r="DW450" s="198"/>
      <c r="DX450" s="198"/>
      <c r="DY450" s="198"/>
      <c r="DZ450" s="198"/>
      <c r="EA450" s="198"/>
      <c r="EB450" s="198"/>
      <c r="EC450" s="198"/>
      <c r="ED450" s="198"/>
      <c r="EE450" s="198"/>
      <c r="EF450" s="198"/>
      <c r="EG450" s="198"/>
      <c r="EH450" s="198"/>
      <c r="EI450" s="198"/>
      <c r="EJ450" s="198"/>
      <c r="EK450" s="198"/>
      <c r="EL450" s="198"/>
      <c r="EM450" s="198"/>
      <c r="EN450" s="198"/>
      <c r="EO450" s="198"/>
      <c r="EP450" s="198"/>
      <c r="EQ450" s="198"/>
      <c r="ER450" s="198"/>
      <c r="ES450" s="198"/>
      <c r="ET450" s="198"/>
      <c r="EU450" s="198"/>
      <c r="EV450" s="198"/>
      <c r="EW450" s="198"/>
      <c r="EX450" s="198"/>
      <c r="EY450" s="198"/>
      <c r="EZ450" s="198"/>
      <c r="FA450" s="198"/>
      <c r="FB450" s="198"/>
      <c r="FC450" s="198"/>
      <c r="FD450" s="198"/>
      <c r="FE450" s="198"/>
      <c r="FF450" s="198"/>
      <c r="FG450" s="198"/>
      <c r="FH450" s="198"/>
      <c r="FI450" s="198"/>
      <c r="FJ450" s="198"/>
      <c r="FK450" s="198"/>
      <c r="FL450" s="198"/>
      <c r="FM450" s="198"/>
      <c r="FN450" s="198"/>
      <c r="FO450" s="198"/>
      <c r="FP450" s="198"/>
      <c r="FQ450" s="198"/>
      <c r="FR450" s="198"/>
      <c r="FS450" s="198"/>
      <c r="FT450" s="198"/>
      <c r="FU450" s="198"/>
      <c r="FV450" s="198"/>
      <c r="FW450" s="198"/>
      <c r="FX450" s="198"/>
    </row>
    <row r="451" spans="1:180" s="22" customFormat="1" x14ac:dyDescent="0.2">
      <c r="A451" s="206">
        <v>408</v>
      </c>
      <c r="B451" s="207"/>
      <c r="C451" s="208"/>
      <c r="D451" s="209"/>
      <c r="E451" s="210"/>
      <c r="F451" s="211"/>
      <c r="G451" s="207" t="s">
        <v>1952</v>
      </c>
      <c r="H451" s="208" t="s">
        <v>1953</v>
      </c>
      <c r="I451" s="213">
        <v>1300</v>
      </c>
      <c r="J451" s="213">
        <v>0</v>
      </c>
      <c r="K451" s="213">
        <v>1300</v>
      </c>
      <c r="L451" s="198"/>
      <c r="M451" s="198"/>
      <c r="N451" s="198"/>
      <c r="O451" s="198"/>
      <c r="P451" s="198"/>
      <c r="Q451" s="198"/>
      <c r="R451" s="198"/>
      <c r="S451" s="198"/>
      <c r="T451" s="198"/>
      <c r="U451" s="198"/>
      <c r="V451" s="198"/>
      <c r="W451" s="198"/>
      <c r="X451" s="198"/>
      <c r="Y451" s="198"/>
      <c r="Z451" s="198"/>
      <c r="AA451" s="198"/>
      <c r="AB451" s="198"/>
      <c r="AC451" s="198"/>
      <c r="AD451" s="198"/>
      <c r="AE451" s="198"/>
      <c r="AF451" s="198"/>
      <c r="AG451" s="198"/>
      <c r="AH451" s="198"/>
      <c r="AI451" s="198"/>
      <c r="AJ451" s="198"/>
      <c r="AK451" s="198"/>
      <c r="AL451" s="198"/>
      <c r="AM451" s="198"/>
      <c r="AN451" s="198"/>
      <c r="AO451" s="198"/>
      <c r="AP451" s="198"/>
      <c r="AQ451" s="198"/>
      <c r="AR451" s="198"/>
      <c r="AS451" s="198"/>
      <c r="AT451" s="198"/>
      <c r="AU451" s="198"/>
      <c r="AV451" s="198"/>
      <c r="AW451" s="198"/>
      <c r="AX451" s="198"/>
      <c r="AY451" s="198"/>
      <c r="AZ451" s="198"/>
      <c r="BA451" s="198"/>
      <c r="BB451" s="198"/>
      <c r="BC451" s="198"/>
      <c r="BD451" s="198"/>
      <c r="BE451" s="198"/>
      <c r="BF451" s="198"/>
      <c r="BG451" s="198"/>
      <c r="BH451" s="198"/>
      <c r="BI451" s="198"/>
      <c r="BJ451" s="198"/>
      <c r="BK451" s="198"/>
      <c r="BL451" s="198"/>
      <c r="BM451" s="198"/>
      <c r="BN451" s="198"/>
      <c r="BO451" s="198"/>
      <c r="BP451" s="198"/>
      <c r="BQ451" s="198"/>
      <c r="BR451" s="198"/>
      <c r="BS451" s="198"/>
      <c r="BT451" s="198"/>
      <c r="BU451" s="198"/>
      <c r="BV451" s="198"/>
      <c r="BW451" s="198"/>
      <c r="BX451" s="198"/>
      <c r="BY451" s="198"/>
      <c r="BZ451" s="198"/>
      <c r="CA451" s="198"/>
      <c r="CB451" s="198"/>
      <c r="CC451" s="198"/>
      <c r="CD451" s="198"/>
      <c r="CE451" s="198"/>
      <c r="CF451" s="198"/>
      <c r="CG451" s="198"/>
      <c r="CH451" s="198"/>
      <c r="CI451" s="198"/>
      <c r="CJ451" s="198"/>
      <c r="CK451" s="198"/>
      <c r="CL451" s="198"/>
      <c r="CM451" s="198"/>
      <c r="CN451" s="198"/>
      <c r="CO451" s="198"/>
      <c r="CP451" s="198"/>
      <c r="CQ451" s="198"/>
      <c r="CR451" s="198"/>
      <c r="CS451" s="198"/>
      <c r="CT451" s="198"/>
      <c r="CU451" s="198"/>
      <c r="CV451" s="198"/>
      <c r="CW451" s="198"/>
      <c r="CX451" s="198"/>
      <c r="CY451" s="198"/>
      <c r="CZ451" s="198"/>
      <c r="DA451" s="198"/>
      <c r="DB451" s="198"/>
      <c r="DC451" s="198"/>
      <c r="DD451" s="198"/>
      <c r="DE451" s="198"/>
      <c r="DF451" s="198"/>
      <c r="DG451" s="198"/>
      <c r="DH451" s="198"/>
      <c r="DI451" s="198"/>
      <c r="DJ451" s="198"/>
      <c r="DK451" s="198"/>
      <c r="DL451" s="198"/>
      <c r="DM451" s="198"/>
      <c r="DN451" s="198"/>
      <c r="DO451" s="198"/>
      <c r="DP451" s="198"/>
      <c r="DQ451" s="198"/>
      <c r="DR451" s="198"/>
      <c r="DS451" s="198"/>
      <c r="DT451" s="198"/>
      <c r="DU451" s="198"/>
      <c r="DV451" s="198"/>
      <c r="DW451" s="198"/>
      <c r="DX451" s="198"/>
      <c r="DY451" s="198"/>
      <c r="DZ451" s="198"/>
      <c r="EA451" s="198"/>
      <c r="EB451" s="198"/>
      <c r="EC451" s="198"/>
      <c r="ED451" s="198"/>
      <c r="EE451" s="198"/>
      <c r="EF451" s="198"/>
      <c r="EG451" s="198"/>
      <c r="EH451" s="198"/>
      <c r="EI451" s="198"/>
      <c r="EJ451" s="198"/>
      <c r="EK451" s="198"/>
      <c r="EL451" s="198"/>
      <c r="EM451" s="198"/>
      <c r="EN451" s="198"/>
      <c r="EO451" s="198"/>
      <c r="EP451" s="198"/>
      <c r="EQ451" s="198"/>
      <c r="ER451" s="198"/>
      <c r="ES451" s="198"/>
      <c r="ET451" s="198"/>
      <c r="EU451" s="198"/>
      <c r="EV451" s="198"/>
      <c r="EW451" s="198"/>
      <c r="EX451" s="198"/>
      <c r="EY451" s="198"/>
      <c r="EZ451" s="198"/>
      <c r="FA451" s="198"/>
      <c r="FB451" s="198"/>
      <c r="FC451" s="198"/>
      <c r="FD451" s="198"/>
      <c r="FE451" s="198"/>
      <c r="FF451" s="198"/>
      <c r="FG451" s="198"/>
      <c r="FH451" s="198"/>
      <c r="FI451" s="198"/>
      <c r="FJ451" s="198"/>
      <c r="FK451" s="198"/>
      <c r="FL451" s="198"/>
      <c r="FM451" s="198"/>
      <c r="FN451" s="198"/>
      <c r="FO451" s="198"/>
      <c r="FP451" s="198"/>
      <c r="FQ451" s="198"/>
      <c r="FR451" s="198"/>
      <c r="FS451" s="198"/>
      <c r="FT451" s="198"/>
      <c r="FU451" s="198"/>
      <c r="FV451" s="198"/>
      <c r="FW451" s="198"/>
      <c r="FX451" s="198"/>
    </row>
    <row r="452" spans="1:180" s="22" customFormat="1" ht="15.75" x14ac:dyDescent="0.2">
      <c r="A452" s="206"/>
      <c r="B452" s="89"/>
      <c r="C452" s="91"/>
      <c r="D452" s="108"/>
      <c r="E452" s="109"/>
      <c r="F452" s="110"/>
      <c r="G452" s="89"/>
      <c r="H452" s="115" t="s">
        <v>1334</v>
      </c>
      <c r="I452" s="87"/>
      <c r="J452" s="87"/>
      <c r="K452" s="87"/>
      <c r="L452" s="198"/>
      <c r="M452" s="198"/>
      <c r="N452" s="198"/>
      <c r="O452" s="198"/>
      <c r="P452" s="198"/>
      <c r="Q452" s="198"/>
      <c r="R452" s="198"/>
      <c r="S452" s="198"/>
      <c r="T452" s="198"/>
      <c r="U452" s="198"/>
      <c r="V452" s="198"/>
      <c r="W452" s="198"/>
      <c r="X452" s="198"/>
      <c r="Y452" s="198"/>
      <c r="Z452" s="198"/>
      <c r="AA452" s="198"/>
      <c r="AB452" s="198"/>
      <c r="AC452" s="198"/>
      <c r="AD452" s="198"/>
      <c r="AE452" s="198"/>
      <c r="AF452" s="198"/>
      <c r="AG452" s="198"/>
      <c r="AH452" s="198"/>
      <c r="AI452" s="198"/>
      <c r="AJ452" s="198"/>
      <c r="AK452" s="198"/>
      <c r="AL452" s="198"/>
      <c r="AM452" s="198"/>
      <c r="AN452" s="198"/>
      <c r="AO452" s="198"/>
      <c r="AP452" s="198"/>
      <c r="AQ452" s="198"/>
      <c r="AR452" s="198"/>
      <c r="AS452" s="198"/>
      <c r="AT452" s="198"/>
      <c r="AU452" s="198"/>
      <c r="AV452" s="198"/>
      <c r="AW452" s="198"/>
      <c r="AX452" s="198"/>
      <c r="AY452" s="198"/>
      <c r="AZ452" s="198"/>
      <c r="BA452" s="198"/>
      <c r="BB452" s="198"/>
      <c r="BC452" s="198"/>
      <c r="BD452" s="198"/>
      <c r="BE452" s="198"/>
      <c r="BF452" s="198"/>
      <c r="BG452" s="198"/>
      <c r="BH452" s="198"/>
      <c r="BI452" s="198"/>
      <c r="BJ452" s="198"/>
      <c r="BK452" s="198"/>
      <c r="BL452" s="198"/>
      <c r="BM452" s="198"/>
      <c r="BN452" s="198"/>
      <c r="BO452" s="198"/>
      <c r="BP452" s="198"/>
      <c r="BQ452" s="198"/>
      <c r="BR452" s="198"/>
      <c r="BS452" s="198"/>
      <c r="BT452" s="198"/>
      <c r="BU452" s="198"/>
      <c r="BV452" s="198"/>
      <c r="BW452" s="198"/>
      <c r="BX452" s="198"/>
      <c r="BY452" s="198"/>
      <c r="BZ452" s="198"/>
      <c r="CA452" s="198"/>
      <c r="CB452" s="198"/>
      <c r="CC452" s="198"/>
      <c r="CD452" s="198"/>
      <c r="CE452" s="198"/>
      <c r="CF452" s="198"/>
      <c r="CG452" s="198"/>
      <c r="CH452" s="198"/>
      <c r="CI452" s="198"/>
      <c r="CJ452" s="198"/>
      <c r="CK452" s="198"/>
      <c r="CL452" s="198"/>
      <c r="CM452" s="198"/>
      <c r="CN452" s="198"/>
      <c r="CO452" s="198"/>
      <c r="CP452" s="198"/>
      <c r="CQ452" s="198"/>
      <c r="CR452" s="198"/>
      <c r="CS452" s="198"/>
      <c r="CT452" s="198"/>
      <c r="CU452" s="198"/>
      <c r="CV452" s="198"/>
      <c r="CW452" s="198"/>
      <c r="CX452" s="198"/>
      <c r="CY452" s="198"/>
      <c r="CZ452" s="198"/>
      <c r="DA452" s="198"/>
      <c r="DB452" s="198"/>
      <c r="DC452" s="198"/>
      <c r="DD452" s="198"/>
      <c r="DE452" s="198"/>
      <c r="DF452" s="198"/>
      <c r="DG452" s="198"/>
      <c r="DH452" s="198"/>
      <c r="DI452" s="198"/>
      <c r="DJ452" s="198"/>
      <c r="DK452" s="198"/>
      <c r="DL452" s="198"/>
      <c r="DM452" s="198"/>
      <c r="DN452" s="198"/>
      <c r="DO452" s="198"/>
      <c r="DP452" s="198"/>
      <c r="DQ452" s="198"/>
      <c r="DR452" s="198"/>
      <c r="DS452" s="198"/>
      <c r="DT452" s="198"/>
      <c r="DU452" s="198"/>
      <c r="DV452" s="198"/>
      <c r="DW452" s="198"/>
      <c r="DX452" s="198"/>
      <c r="DY452" s="198"/>
      <c r="DZ452" s="198"/>
      <c r="EA452" s="198"/>
      <c r="EB452" s="198"/>
      <c r="EC452" s="198"/>
      <c r="ED452" s="198"/>
      <c r="EE452" s="198"/>
      <c r="EF452" s="198"/>
      <c r="EG452" s="198"/>
      <c r="EH452" s="198"/>
      <c r="EI452" s="198"/>
      <c r="EJ452" s="198"/>
      <c r="EK452" s="198"/>
      <c r="EL452" s="198"/>
      <c r="EM452" s="198"/>
      <c r="EN452" s="198"/>
      <c r="EO452" s="198"/>
      <c r="EP452" s="198"/>
      <c r="EQ452" s="198"/>
      <c r="ER452" s="198"/>
      <c r="ES452" s="198"/>
      <c r="ET452" s="198"/>
      <c r="EU452" s="198"/>
      <c r="EV452" s="198"/>
      <c r="EW452" s="198"/>
      <c r="EX452" s="198"/>
      <c r="EY452" s="198"/>
      <c r="EZ452" s="198"/>
      <c r="FA452" s="198"/>
      <c r="FB452" s="198"/>
      <c r="FC452" s="198"/>
      <c r="FD452" s="198"/>
      <c r="FE452" s="198"/>
      <c r="FF452" s="198"/>
      <c r="FG452" s="198"/>
      <c r="FH452" s="198"/>
      <c r="FI452" s="198"/>
      <c r="FJ452" s="198"/>
      <c r="FK452" s="198"/>
      <c r="FL452" s="198"/>
      <c r="FM452" s="198"/>
      <c r="FN452" s="198"/>
      <c r="FO452" s="198"/>
      <c r="FP452" s="198"/>
      <c r="FQ452" s="198"/>
      <c r="FR452" s="198"/>
      <c r="FS452" s="198"/>
      <c r="FT452" s="198"/>
      <c r="FU452" s="198"/>
      <c r="FV452" s="198"/>
      <c r="FW452" s="198"/>
      <c r="FX452" s="198"/>
    </row>
    <row r="453" spans="1:180" s="22" customFormat="1" x14ac:dyDescent="0.2">
      <c r="A453" s="206">
        <v>409</v>
      </c>
      <c r="B453" s="89"/>
      <c r="C453" s="91"/>
      <c r="D453" s="108"/>
      <c r="E453" s="109"/>
      <c r="F453" s="110"/>
      <c r="G453" s="144" t="s">
        <v>1284</v>
      </c>
      <c r="H453" s="272" t="s">
        <v>1970</v>
      </c>
      <c r="I453" s="87">
        <v>19000</v>
      </c>
      <c r="J453" s="87"/>
      <c r="K453" s="87">
        <f>I453</f>
        <v>19000</v>
      </c>
      <c r="L453" s="198"/>
      <c r="M453" s="198"/>
      <c r="N453" s="198"/>
      <c r="O453" s="198"/>
      <c r="P453" s="198"/>
      <c r="Q453" s="198"/>
      <c r="R453" s="198"/>
      <c r="S453" s="198"/>
      <c r="T453" s="198"/>
      <c r="U453" s="198"/>
      <c r="V453" s="198"/>
      <c r="W453" s="198"/>
      <c r="X453" s="198"/>
      <c r="Y453" s="198"/>
      <c r="Z453" s="198"/>
      <c r="AA453" s="198"/>
      <c r="AB453" s="198"/>
      <c r="AC453" s="198"/>
      <c r="AD453" s="198"/>
      <c r="AE453" s="198"/>
      <c r="AF453" s="198"/>
      <c r="AG453" s="198"/>
      <c r="AH453" s="198"/>
      <c r="AI453" s="198"/>
      <c r="AJ453" s="198"/>
      <c r="AK453" s="198"/>
      <c r="AL453" s="198"/>
      <c r="AM453" s="198"/>
      <c r="AN453" s="198"/>
      <c r="AO453" s="198"/>
      <c r="AP453" s="198"/>
      <c r="AQ453" s="198"/>
      <c r="AR453" s="198"/>
      <c r="AS453" s="198"/>
      <c r="AT453" s="198"/>
      <c r="AU453" s="198"/>
      <c r="AV453" s="198"/>
      <c r="AW453" s="198"/>
      <c r="AX453" s="198"/>
      <c r="AY453" s="198"/>
      <c r="AZ453" s="198"/>
      <c r="BA453" s="198"/>
      <c r="BB453" s="198"/>
      <c r="BC453" s="198"/>
      <c r="BD453" s="198"/>
      <c r="BE453" s="198"/>
      <c r="BF453" s="198"/>
      <c r="BG453" s="198"/>
      <c r="BH453" s="198"/>
      <c r="BI453" s="198"/>
      <c r="BJ453" s="198"/>
      <c r="BK453" s="198"/>
      <c r="BL453" s="198"/>
      <c r="BM453" s="198"/>
      <c r="BN453" s="198"/>
      <c r="BO453" s="198"/>
      <c r="BP453" s="198"/>
      <c r="BQ453" s="198"/>
      <c r="BR453" s="198"/>
      <c r="BS453" s="198"/>
      <c r="BT453" s="198"/>
      <c r="BU453" s="198"/>
      <c r="BV453" s="198"/>
      <c r="BW453" s="198"/>
      <c r="BX453" s="198"/>
      <c r="BY453" s="198"/>
      <c r="BZ453" s="198"/>
      <c r="CA453" s="198"/>
      <c r="CB453" s="198"/>
      <c r="CC453" s="198"/>
      <c r="CD453" s="198"/>
      <c r="CE453" s="198"/>
      <c r="CF453" s="198"/>
      <c r="CG453" s="198"/>
      <c r="CH453" s="198"/>
      <c r="CI453" s="198"/>
      <c r="CJ453" s="198"/>
      <c r="CK453" s="198"/>
      <c r="CL453" s="198"/>
      <c r="CM453" s="198"/>
      <c r="CN453" s="198"/>
      <c r="CO453" s="198"/>
      <c r="CP453" s="198"/>
      <c r="CQ453" s="198"/>
      <c r="CR453" s="198"/>
      <c r="CS453" s="198"/>
      <c r="CT453" s="198"/>
      <c r="CU453" s="198"/>
      <c r="CV453" s="198"/>
      <c r="CW453" s="198"/>
      <c r="CX453" s="198"/>
      <c r="CY453" s="198"/>
      <c r="CZ453" s="198"/>
      <c r="DA453" s="198"/>
      <c r="DB453" s="198"/>
      <c r="DC453" s="198"/>
      <c r="DD453" s="198"/>
      <c r="DE453" s="198"/>
      <c r="DF453" s="198"/>
      <c r="DG453" s="198"/>
      <c r="DH453" s="198"/>
      <c r="DI453" s="198"/>
      <c r="DJ453" s="198"/>
      <c r="DK453" s="198"/>
      <c r="DL453" s="198"/>
      <c r="DM453" s="198"/>
      <c r="DN453" s="198"/>
      <c r="DO453" s="198"/>
      <c r="DP453" s="198"/>
      <c r="DQ453" s="198"/>
      <c r="DR453" s="198"/>
      <c r="DS453" s="198"/>
      <c r="DT453" s="198"/>
      <c r="DU453" s="198"/>
      <c r="DV453" s="198"/>
      <c r="DW453" s="198"/>
      <c r="DX453" s="198"/>
      <c r="DY453" s="198"/>
      <c r="DZ453" s="198"/>
      <c r="EA453" s="198"/>
      <c r="EB453" s="198"/>
      <c r="EC453" s="198"/>
      <c r="ED453" s="198"/>
      <c r="EE453" s="198"/>
      <c r="EF453" s="198"/>
      <c r="EG453" s="198"/>
      <c r="EH453" s="198"/>
      <c r="EI453" s="198"/>
      <c r="EJ453" s="198"/>
      <c r="EK453" s="198"/>
      <c r="EL453" s="198"/>
      <c r="EM453" s="198"/>
      <c r="EN453" s="198"/>
      <c r="EO453" s="198"/>
      <c r="EP453" s="198"/>
      <c r="EQ453" s="198"/>
      <c r="ER453" s="198"/>
      <c r="ES453" s="198"/>
      <c r="ET453" s="198"/>
      <c r="EU453" s="198"/>
      <c r="EV453" s="198"/>
      <c r="EW453" s="198"/>
      <c r="EX453" s="198"/>
      <c r="EY453" s="198"/>
      <c r="EZ453" s="198"/>
      <c r="FA453" s="198"/>
      <c r="FB453" s="198"/>
      <c r="FC453" s="198"/>
      <c r="FD453" s="198"/>
      <c r="FE453" s="198"/>
      <c r="FF453" s="198"/>
      <c r="FG453" s="198"/>
      <c r="FH453" s="198"/>
      <c r="FI453" s="198"/>
      <c r="FJ453" s="198"/>
      <c r="FK453" s="198"/>
      <c r="FL453" s="198"/>
      <c r="FM453" s="198"/>
      <c r="FN453" s="198"/>
      <c r="FO453" s="198"/>
      <c r="FP453" s="198"/>
      <c r="FQ453" s="198"/>
      <c r="FR453" s="198"/>
      <c r="FS453" s="198"/>
      <c r="FT453" s="198"/>
      <c r="FU453" s="198"/>
      <c r="FV453" s="198"/>
      <c r="FW453" s="198"/>
      <c r="FX453" s="198"/>
    </row>
    <row r="454" spans="1:180" s="22" customFormat="1" x14ac:dyDescent="0.2">
      <c r="A454" s="206">
        <v>410</v>
      </c>
      <c r="B454" s="89" t="s">
        <v>582</v>
      </c>
      <c r="C454" s="91" t="s">
        <v>639</v>
      </c>
      <c r="D454" s="108">
        <v>23350</v>
      </c>
      <c r="E454" s="109">
        <v>0</v>
      </c>
      <c r="F454" s="110">
        <f>D454</f>
        <v>23350</v>
      </c>
      <c r="G454" s="89" t="s">
        <v>576</v>
      </c>
      <c r="H454" s="91" t="s">
        <v>1971</v>
      </c>
      <c r="I454" s="87">
        <v>21000</v>
      </c>
      <c r="J454" s="87">
        <v>0</v>
      </c>
      <c r="K454" s="87">
        <f>I454+J454</f>
        <v>21000</v>
      </c>
      <c r="L454" s="198"/>
      <c r="M454" s="198"/>
      <c r="N454" s="198"/>
      <c r="O454" s="198"/>
      <c r="P454" s="198"/>
      <c r="Q454" s="198"/>
      <c r="R454" s="198"/>
      <c r="S454" s="198"/>
      <c r="T454" s="198"/>
      <c r="U454" s="198"/>
      <c r="V454" s="198"/>
      <c r="W454" s="198"/>
      <c r="X454" s="198"/>
      <c r="Y454" s="198"/>
      <c r="Z454" s="198"/>
      <c r="AA454" s="198"/>
      <c r="AB454" s="198"/>
      <c r="AC454" s="198"/>
      <c r="AD454" s="198"/>
      <c r="AE454" s="198"/>
      <c r="AF454" s="198"/>
      <c r="AG454" s="198"/>
      <c r="AH454" s="198"/>
      <c r="AI454" s="198"/>
      <c r="AJ454" s="198"/>
      <c r="AK454" s="198"/>
      <c r="AL454" s="198"/>
      <c r="AM454" s="198"/>
      <c r="AN454" s="198"/>
      <c r="AO454" s="198"/>
      <c r="AP454" s="198"/>
      <c r="AQ454" s="198"/>
      <c r="AR454" s="198"/>
      <c r="AS454" s="198"/>
      <c r="AT454" s="198"/>
      <c r="AU454" s="198"/>
      <c r="AV454" s="198"/>
      <c r="AW454" s="198"/>
      <c r="AX454" s="198"/>
      <c r="AY454" s="198"/>
      <c r="AZ454" s="198"/>
      <c r="BA454" s="198"/>
      <c r="BB454" s="198"/>
      <c r="BC454" s="198"/>
      <c r="BD454" s="198"/>
      <c r="BE454" s="198"/>
      <c r="BF454" s="198"/>
      <c r="BG454" s="198"/>
      <c r="BH454" s="198"/>
      <c r="BI454" s="198"/>
      <c r="BJ454" s="198"/>
      <c r="BK454" s="198"/>
      <c r="BL454" s="198"/>
      <c r="BM454" s="198"/>
      <c r="BN454" s="198"/>
      <c r="BO454" s="198"/>
      <c r="BP454" s="198"/>
      <c r="BQ454" s="198"/>
      <c r="BR454" s="198"/>
      <c r="BS454" s="198"/>
      <c r="BT454" s="198"/>
      <c r="BU454" s="198"/>
      <c r="BV454" s="198"/>
      <c r="BW454" s="198"/>
      <c r="BX454" s="198"/>
      <c r="BY454" s="198"/>
      <c r="BZ454" s="198"/>
      <c r="CA454" s="198"/>
      <c r="CB454" s="198"/>
      <c r="CC454" s="198"/>
      <c r="CD454" s="198"/>
      <c r="CE454" s="198"/>
      <c r="CF454" s="198"/>
      <c r="CG454" s="198"/>
      <c r="CH454" s="198"/>
      <c r="CI454" s="198"/>
      <c r="CJ454" s="198"/>
      <c r="CK454" s="198"/>
      <c r="CL454" s="198"/>
      <c r="CM454" s="198"/>
      <c r="CN454" s="198"/>
      <c r="CO454" s="198"/>
      <c r="CP454" s="198"/>
      <c r="CQ454" s="198"/>
      <c r="CR454" s="198"/>
      <c r="CS454" s="198"/>
      <c r="CT454" s="198"/>
      <c r="CU454" s="198"/>
      <c r="CV454" s="198"/>
      <c r="CW454" s="198"/>
      <c r="CX454" s="198"/>
      <c r="CY454" s="198"/>
      <c r="CZ454" s="198"/>
      <c r="DA454" s="198"/>
      <c r="DB454" s="198"/>
      <c r="DC454" s="198"/>
      <c r="DD454" s="198"/>
      <c r="DE454" s="198"/>
      <c r="DF454" s="198"/>
      <c r="DG454" s="198"/>
      <c r="DH454" s="198"/>
      <c r="DI454" s="198"/>
      <c r="DJ454" s="198"/>
      <c r="DK454" s="198"/>
      <c r="DL454" s="198"/>
      <c r="DM454" s="198"/>
      <c r="DN454" s="198"/>
      <c r="DO454" s="198"/>
      <c r="DP454" s="198"/>
      <c r="DQ454" s="198"/>
      <c r="DR454" s="198"/>
      <c r="DS454" s="198"/>
      <c r="DT454" s="198"/>
      <c r="DU454" s="198"/>
      <c r="DV454" s="198"/>
      <c r="DW454" s="198"/>
      <c r="DX454" s="198"/>
      <c r="DY454" s="198"/>
      <c r="DZ454" s="198"/>
      <c r="EA454" s="198"/>
      <c r="EB454" s="198"/>
      <c r="EC454" s="198"/>
      <c r="ED454" s="198"/>
      <c r="EE454" s="198"/>
      <c r="EF454" s="198"/>
      <c r="EG454" s="198"/>
      <c r="EH454" s="198"/>
      <c r="EI454" s="198"/>
      <c r="EJ454" s="198"/>
      <c r="EK454" s="198"/>
      <c r="EL454" s="198"/>
      <c r="EM454" s="198"/>
      <c r="EN454" s="198"/>
      <c r="EO454" s="198"/>
      <c r="EP454" s="198"/>
      <c r="EQ454" s="198"/>
      <c r="ER454" s="198"/>
      <c r="ES454" s="198"/>
      <c r="ET454" s="198"/>
      <c r="EU454" s="198"/>
      <c r="EV454" s="198"/>
      <c r="EW454" s="198"/>
      <c r="EX454" s="198"/>
      <c r="EY454" s="198"/>
      <c r="EZ454" s="198"/>
      <c r="FA454" s="198"/>
      <c r="FB454" s="198"/>
      <c r="FC454" s="198"/>
      <c r="FD454" s="198"/>
      <c r="FE454" s="198"/>
      <c r="FF454" s="198"/>
      <c r="FG454" s="198"/>
      <c r="FH454" s="198"/>
      <c r="FI454" s="198"/>
      <c r="FJ454" s="198"/>
      <c r="FK454" s="198"/>
      <c r="FL454" s="198"/>
      <c r="FM454" s="198"/>
      <c r="FN454" s="198"/>
      <c r="FO454" s="198"/>
      <c r="FP454" s="198"/>
      <c r="FQ454" s="198"/>
      <c r="FR454" s="198"/>
      <c r="FS454" s="198"/>
      <c r="FT454" s="198"/>
      <c r="FU454" s="198"/>
      <c r="FV454" s="198"/>
      <c r="FW454" s="198"/>
      <c r="FX454" s="198"/>
    </row>
    <row r="455" spans="1:180" s="22" customFormat="1" x14ac:dyDescent="0.2">
      <c r="A455" s="206">
        <v>411</v>
      </c>
      <c r="B455" s="200" t="s">
        <v>588</v>
      </c>
      <c r="C455" s="284" t="s">
        <v>413</v>
      </c>
      <c r="D455" s="195">
        <v>10200</v>
      </c>
      <c r="E455" s="196">
        <v>0</v>
      </c>
      <c r="F455" s="197">
        <f>D455</f>
        <v>10200</v>
      </c>
      <c r="G455" s="207" t="s">
        <v>582</v>
      </c>
      <c r="H455" s="208" t="s">
        <v>1978</v>
      </c>
      <c r="I455" s="213">
        <v>23350</v>
      </c>
      <c r="J455" s="213">
        <v>0</v>
      </c>
      <c r="K455" s="213">
        <f>I455+J455</f>
        <v>23350</v>
      </c>
      <c r="L455" s="198"/>
      <c r="M455" s="198"/>
      <c r="N455" s="198"/>
      <c r="O455" s="198"/>
      <c r="P455" s="198"/>
      <c r="Q455" s="198"/>
      <c r="R455" s="198"/>
      <c r="S455" s="198"/>
      <c r="T455" s="198"/>
      <c r="U455" s="198"/>
      <c r="V455" s="198"/>
      <c r="W455" s="198"/>
      <c r="X455" s="198"/>
      <c r="Y455" s="198"/>
      <c r="Z455" s="198"/>
      <c r="AA455" s="198"/>
      <c r="AB455" s="198"/>
      <c r="AC455" s="198"/>
      <c r="AD455" s="198"/>
      <c r="AE455" s="198"/>
      <c r="AF455" s="198"/>
      <c r="AG455" s="198"/>
      <c r="AH455" s="198"/>
      <c r="AI455" s="198"/>
      <c r="AJ455" s="198"/>
      <c r="AK455" s="198"/>
      <c r="AL455" s="198"/>
      <c r="AM455" s="198"/>
      <c r="AN455" s="198"/>
      <c r="AO455" s="198"/>
      <c r="AP455" s="198"/>
      <c r="AQ455" s="198"/>
      <c r="AR455" s="198"/>
      <c r="AS455" s="198"/>
      <c r="AT455" s="198"/>
      <c r="AU455" s="198"/>
      <c r="AV455" s="198"/>
      <c r="AW455" s="198"/>
      <c r="AX455" s="198"/>
      <c r="AY455" s="198"/>
      <c r="AZ455" s="198"/>
      <c r="BA455" s="198"/>
      <c r="BB455" s="198"/>
      <c r="BC455" s="198"/>
      <c r="BD455" s="198"/>
      <c r="BE455" s="198"/>
      <c r="BF455" s="198"/>
      <c r="BG455" s="198"/>
      <c r="BH455" s="198"/>
      <c r="BI455" s="198"/>
      <c r="BJ455" s="198"/>
      <c r="BK455" s="198"/>
      <c r="BL455" s="198"/>
      <c r="BM455" s="198"/>
      <c r="BN455" s="198"/>
      <c r="BO455" s="198"/>
      <c r="BP455" s="198"/>
      <c r="BQ455" s="198"/>
      <c r="BR455" s="198"/>
      <c r="BS455" s="198"/>
      <c r="BT455" s="198"/>
      <c r="BU455" s="198"/>
      <c r="BV455" s="198"/>
      <c r="BW455" s="198"/>
      <c r="BX455" s="198"/>
      <c r="BY455" s="198"/>
      <c r="BZ455" s="198"/>
      <c r="CA455" s="198"/>
      <c r="CB455" s="198"/>
      <c r="CC455" s="198"/>
      <c r="CD455" s="198"/>
      <c r="CE455" s="198"/>
      <c r="CF455" s="198"/>
      <c r="CG455" s="198"/>
      <c r="CH455" s="198"/>
      <c r="CI455" s="198"/>
      <c r="CJ455" s="198"/>
      <c r="CK455" s="198"/>
      <c r="CL455" s="198"/>
      <c r="CM455" s="198"/>
      <c r="CN455" s="198"/>
      <c r="CO455" s="198"/>
      <c r="CP455" s="198"/>
      <c r="CQ455" s="198"/>
      <c r="CR455" s="198"/>
      <c r="CS455" s="198"/>
      <c r="CT455" s="198"/>
      <c r="CU455" s="198"/>
      <c r="CV455" s="198"/>
      <c r="CW455" s="198"/>
      <c r="CX455" s="198"/>
      <c r="CY455" s="198"/>
      <c r="CZ455" s="198"/>
      <c r="DA455" s="198"/>
      <c r="DB455" s="198"/>
      <c r="DC455" s="198"/>
      <c r="DD455" s="198"/>
      <c r="DE455" s="198"/>
      <c r="DF455" s="198"/>
      <c r="DG455" s="198"/>
      <c r="DH455" s="198"/>
      <c r="DI455" s="198"/>
      <c r="DJ455" s="198"/>
      <c r="DK455" s="198"/>
      <c r="DL455" s="198"/>
      <c r="DM455" s="198"/>
      <c r="DN455" s="198"/>
      <c r="DO455" s="198"/>
      <c r="DP455" s="198"/>
      <c r="DQ455" s="198"/>
      <c r="DR455" s="198"/>
      <c r="DS455" s="198"/>
      <c r="DT455" s="198"/>
      <c r="DU455" s="198"/>
      <c r="DV455" s="198"/>
      <c r="DW455" s="198"/>
      <c r="DX455" s="198"/>
      <c r="DY455" s="198"/>
      <c r="DZ455" s="198"/>
      <c r="EA455" s="198"/>
      <c r="EB455" s="198"/>
      <c r="EC455" s="198"/>
      <c r="ED455" s="198"/>
      <c r="EE455" s="198"/>
      <c r="EF455" s="198"/>
      <c r="EG455" s="198"/>
      <c r="EH455" s="198"/>
      <c r="EI455" s="198"/>
      <c r="EJ455" s="198"/>
      <c r="EK455" s="198"/>
      <c r="EL455" s="198"/>
      <c r="EM455" s="198"/>
      <c r="EN455" s="198"/>
      <c r="EO455" s="198"/>
      <c r="EP455" s="198"/>
      <c r="EQ455" s="198"/>
      <c r="ER455" s="198"/>
      <c r="ES455" s="198"/>
      <c r="ET455" s="198"/>
      <c r="EU455" s="198"/>
      <c r="EV455" s="198"/>
      <c r="EW455" s="198"/>
      <c r="EX455" s="198"/>
      <c r="EY455" s="198"/>
      <c r="EZ455" s="198"/>
      <c r="FA455" s="198"/>
      <c r="FB455" s="198"/>
      <c r="FC455" s="198"/>
      <c r="FD455" s="198"/>
      <c r="FE455" s="198"/>
      <c r="FF455" s="198"/>
      <c r="FG455" s="198"/>
      <c r="FH455" s="198"/>
      <c r="FI455" s="198"/>
      <c r="FJ455" s="198"/>
      <c r="FK455" s="198"/>
      <c r="FL455" s="198"/>
      <c r="FM455" s="198"/>
      <c r="FN455" s="198"/>
      <c r="FO455" s="198"/>
      <c r="FP455" s="198"/>
      <c r="FQ455" s="198"/>
      <c r="FR455" s="198"/>
      <c r="FS455" s="198"/>
      <c r="FT455" s="198"/>
      <c r="FU455" s="198"/>
      <c r="FV455" s="198"/>
      <c r="FW455" s="198"/>
      <c r="FX455" s="198"/>
    </row>
    <row r="456" spans="1:180" s="22" customFormat="1" x14ac:dyDescent="0.2">
      <c r="A456" s="206">
        <v>412</v>
      </c>
      <c r="B456" s="89" t="s">
        <v>594</v>
      </c>
      <c r="C456" s="91" t="s">
        <v>720</v>
      </c>
      <c r="D456" s="108">
        <v>33150</v>
      </c>
      <c r="E456" s="109">
        <v>0</v>
      </c>
      <c r="F456" s="110">
        <f>D456</f>
        <v>33150</v>
      </c>
      <c r="G456" s="207" t="s">
        <v>582</v>
      </c>
      <c r="H456" s="208" t="s">
        <v>1972</v>
      </c>
      <c r="I456" s="213">
        <v>28000</v>
      </c>
      <c r="J456" s="213">
        <v>0</v>
      </c>
      <c r="K456" s="213">
        <f>I456+J456</f>
        <v>28000</v>
      </c>
      <c r="L456" s="198"/>
      <c r="M456" s="198"/>
      <c r="N456" s="198"/>
      <c r="O456" s="198"/>
      <c r="P456" s="198"/>
      <c r="Q456" s="198"/>
      <c r="R456" s="198"/>
      <c r="S456" s="198"/>
      <c r="T456" s="198"/>
      <c r="U456" s="198"/>
      <c r="V456" s="198"/>
      <c r="W456" s="198"/>
      <c r="X456" s="198"/>
      <c r="Y456" s="198"/>
      <c r="Z456" s="198"/>
      <c r="AA456" s="198"/>
      <c r="AB456" s="198"/>
      <c r="AC456" s="198"/>
      <c r="AD456" s="198"/>
      <c r="AE456" s="198"/>
      <c r="AF456" s="198"/>
      <c r="AG456" s="198"/>
      <c r="AH456" s="198"/>
      <c r="AI456" s="198"/>
      <c r="AJ456" s="198"/>
      <c r="AK456" s="198"/>
      <c r="AL456" s="198"/>
      <c r="AM456" s="198"/>
      <c r="AN456" s="198"/>
      <c r="AO456" s="198"/>
      <c r="AP456" s="198"/>
      <c r="AQ456" s="198"/>
      <c r="AR456" s="198"/>
      <c r="AS456" s="198"/>
      <c r="AT456" s="198"/>
      <c r="AU456" s="198"/>
      <c r="AV456" s="198"/>
      <c r="AW456" s="198"/>
      <c r="AX456" s="198"/>
      <c r="AY456" s="198"/>
      <c r="AZ456" s="198"/>
      <c r="BA456" s="198"/>
      <c r="BB456" s="198"/>
      <c r="BC456" s="198"/>
      <c r="BD456" s="198"/>
      <c r="BE456" s="198"/>
      <c r="BF456" s="198"/>
      <c r="BG456" s="198"/>
      <c r="BH456" s="198"/>
      <c r="BI456" s="198"/>
      <c r="BJ456" s="198"/>
      <c r="BK456" s="198"/>
      <c r="BL456" s="198"/>
      <c r="BM456" s="198"/>
      <c r="BN456" s="198"/>
      <c r="BO456" s="198"/>
      <c r="BP456" s="198"/>
      <c r="BQ456" s="198"/>
      <c r="BR456" s="198"/>
      <c r="BS456" s="198"/>
      <c r="BT456" s="198"/>
      <c r="BU456" s="198"/>
      <c r="BV456" s="198"/>
      <c r="BW456" s="198"/>
      <c r="BX456" s="198"/>
      <c r="BY456" s="198"/>
      <c r="BZ456" s="198"/>
      <c r="CA456" s="198"/>
      <c r="CB456" s="198"/>
      <c r="CC456" s="198"/>
      <c r="CD456" s="198"/>
      <c r="CE456" s="198"/>
      <c r="CF456" s="198"/>
      <c r="CG456" s="198"/>
      <c r="CH456" s="198"/>
      <c r="CI456" s="198"/>
      <c r="CJ456" s="198"/>
      <c r="CK456" s="198"/>
      <c r="CL456" s="198"/>
      <c r="CM456" s="198"/>
      <c r="CN456" s="198"/>
      <c r="CO456" s="198"/>
      <c r="CP456" s="198"/>
      <c r="CQ456" s="198"/>
      <c r="CR456" s="198"/>
      <c r="CS456" s="198"/>
      <c r="CT456" s="198"/>
      <c r="CU456" s="198"/>
      <c r="CV456" s="198"/>
      <c r="CW456" s="198"/>
      <c r="CX456" s="198"/>
      <c r="CY456" s="198"/>
      <c r="CZ456" s="198"/>
      <c r="DA456" s="198"/>
      <c r="DB456" s="198"/>
      <c r="DC456" s="198"/>
      <c r="DD456" s="198"/>
      <c r="DE456" s="198"/>
      <c r="DF456" s="198"/>
      <c r="DG456" s="198"/>
      <c r="DH456" s="198"/>
      <c r="DI456" s="198"/>
      <c r="DJ456" s="198"/>
      <c r="DK456" s="198"/>
      <c r="DL456" s="198"/>
      <c r="DM456" s="198"/>
      <c r="DN456" s="198"/>
      <c r="DO456" s="198"/>
      <c r="DP456" s="198"/>
      <c r="DQ456" s="198"/>
      <c r="DR456" s="198"/>
      <c r="DS456" s="198"/>
      <c r="DT456" s="198"/>
      <c r="DU456" s="198"/>
      <c r="DV456" s="198"/>
      <c r="DW456" s="198"/>
      <c r="DX456" s="198"/>
      <c r="DY456" s="198"/>
      <c r="DZ456" s="198"/>
      <c r="EA456" s="198"/>
      <c r="EB456" s="198"/>
      <c r="EC456" s="198"/>
      <c r="ED456" s="198"/>
      <c r="EE456" s="198"/>
      <c r="EF456" s="198"/>
      <c r="EG456" s="198"/>
      <c r="EH456" s="198"/>
      <c r="EI456" s="198"/>
      <c r="EJ456" s="198"/>
      <c r="EK456" s="198"/>
      <c r="EL456" s="198"/>
      <c r="EM456" s="198"/>
      <c r="EN456" s="198"/>
      <c r="EO456" s="198"/>
      <c r="EP456" s="198"/>
      <c r="EQ456" s="198"/>
      <c r="ER456" s="198"/>
      <c r="ES456" s="198"/>
      <c r="ET456" s="198"/>
      <c r="EU456" s="198"/>
      <c r="EV456" s="198"/>
      <c r="EW456" s="198"/>
      <c r="EX456" s="198"/>
      <c r="EY456" s="198"/>
      <c r="EZ456" s="198"/>
      <c r="FA456" s="198"/>
      <c r="FB456" s="198"/>
      <c r="FC456" s="198"/>
      <c r="FD456" s="198"/>
      <c r="FE456" s="198"/>
      <c r="FF456" s="198"/>
      <c r="FG456" s="198"/>
      <c r="FH456" s="198"/>
      <c r="FI456" s="198"/>
      <c r="FJ456" s="198"/>
      <c r="FK456" s="198"/>
      <c r="FL456" s="198"/>
      <c r="FM456" s="198"/>
      <c r="FN456" s="198"/>
      <c r="FO456" s="198"/>
      <c r="FP456" s="198"/>
      <c r="FQ456" s="198"/>
      <c r="FR456" s="198"/>
      <c r="FS456" s="198"/>
      <c r="FT456" s="198"/>
      <c r="FU456" s="198"/>
      <c r="FV456" s="198"/>
      <c r="FW456" s="198"/>
      <c r="FX456" s="198"/>
    </row>
    <row r="457" spans="1:180" s="22" customFormat="1" x14ac:dyDescent="0.2">
      <c r="A457" s="206">
        <v>413</v>
      </c>
      <c r="B457" s="200" t="s">
        <v>600</v>
      </c>
      <c r="C457" s="284" t="s">
        <v>1522</v>
      </c>
      <c r="D457" s="195">
        <v>11000</v>
      </c>
      <c r="E457" s="196">
        <v>0</v>
      </c>
      <c r="F457" s="197">
        <f>D457</f>
        <v>11000</v>
      </c>
      <c r="G457" s="207" t="s">
        <v>594</v>
      </c>
      <c r="H457" s="208" t="s">
        <v>1979</v>
      </c>
      <c r="I457" s="213">
        <v>33150</v>
      </c>
      <c r="J457" s="213">
        <v>0</v>
      </c>
      <c r="K457" s="213">
        <f>I457+J457</f>
        <v>33150</v>
      </c>
      <c r="L457" s="198"/>
      <c r="M457" s="198"/>
      <c r="N457" s="198"/>
      <c r="O457" s="198"/>
      <c r="P457" s="198"/>
      <c r="Q457" s="198"/>
      <c r="R457" s="198"/>
      <c r="S457" s="198"/>
      <c r="T457" s="198"/>
      <c r="U457" s="198"/>
      <c r="V457" s="198"/>
      <c r="W457" s="198"/>
      <c r="X457" s="198"/>
      <c r="Y457" s="198"/>
      <c r="Z457" s="198"/>
      <c r="AA457" s="198"/>
      <c r="AB457" s="198"/>
      <c r="AC457" s="198"/>
      <c r="AD457" s="198"/>
      <c r="AE457" s="198"/>
      <c r="AF457" s="198"/>
      <c r="AG457" s="198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8"/>
      <c r="AT457" s="198"/>
      <c r="AU457" s="198"/>
      <c r="AV457" s="198"/>
      <c r="AW457" s="198"/>
      <c r="AX457" s="198"/>
      <c r="AY457" s="198"/>
      <c r="AZ457" s="198"/>
      <c r="BA457" s="198"/>
      <c r="BB457" s="198"/>
      <c r="BC457" s="198"/>
      <c r="BD457" s="198"/>
      <c r="BE457" s="198"/>
      <c r="BF457" s="198"/>
      <c r="BG457" s="198"/>
      <c r="BH457" s="198"/>
      <c r="BI457" s="198"/>
      <c r="BJ457" s="198"/>
      <c r="BK457" s="198"/>
      <c r="BL457" s="198"/>
      <c r="BM457" s="198"/>
      <c r="BN457" s="198"/>
      <c r="BO457" s="198"/>
      <c r="BP457" s="198"/>
      <c r="BQ457" s="198"/>
      <c r="BR457" s="198"/>
      <c r="BS457" s="198"/>
      <c r="BT457" s="198"/>
      <c r="BU457" s="198"/>
      <c r="BV457" s="198"/>
      <c r="BW457" s="198"/>
      <c r="BX457" s="198"/>
      <c r="BY457" s="198"/>
      <c r="BZ457" s="198"/>
      <c r="CA457" s="198"/>
      <c r="CB457" s="198"/>
      <c r="CC457" s="198"/>
      <c r="CD457" s="198"/>
      <c r="CE457" s="198"/>
      <c r="CF457" s="198"/>
      <c r="CG457" s="198"/>
      <c r="CH457" s="198"/>
      <c r="CI457" s="198"/>
      <c r="CJ457" s="198"/>
      <c r="CK457" s="198"/>
      <c r="CL457" s="198"/>
      <c r="CM457" s="198"/>
      <c r="CN457" s="198"/>
      <c r="CO457" s="198"/>
      <c r="CP457" s="198"/>
      <c r="CQ457" s="198"/>
      <c r="CR457" s="198"/>
      <c r="CS457" s="198"/>
      <c r="CT457" s="198"/>
      <c r="CU457" s="198"/>
      <c r="CV457" s="198"/>
      <c r="CW457" s="198"/>
      <c r="CX457" s="198"/>
      <c r="CY457" s="198"/>
      <c r="CZ457" s="198"/>
      <c r="DA457" s="198"/>
      <c r="DB457" s="198"/>
      <c r="DC457" s="198"/>
      <c r="DD457" s="198"/>
      <c r="DE457" s="198"/>
      <c r="DF457" s="198"/>
      <c r="DG457" s="198"/>
      <c r="DH457" s="198"/>
      <c r="DI457" s="198"/>
      <c r="DJ457" s="198"/>
      <c r="DK457" s="198"/>
      <c r="DL457" s="198"/>
      <c r="DM457" s="198"/>
      <c r="DN457" s="198"/>
      <c r="DO457" s="198"/>
      <c r="DP457" s="198"/>
      <c r="DQ457" s="198"/>
      <c r="DR457" s="198"/>
      <c r="DS457" s="198"/>
      <c r="DT457" s="198"/>
      <c r="DU457" s="198"/>
      <c r="DV457" s="198"/>
      <c r="DW457" s="198"/>
      <c r="DX457" s="198"/>
      <c r="DY457" s="198"/>
      <c r="DZ457" s="198"/>
      <c r="EA457" s="198"/>
      <c r="EB457" s="198"/>
      <c r="EC457" s="198"/>
      <c r="ED457" s="198"/>
      <c r="EE457" s="198"/>
      <c r="EF457" s="198"/>
      <c r="EG457" s="198"/>
      <c r="EH457" s="198"/>
      <c r="EI457" s="198"/>
      <c r="EJ457" s="198"/>
      <c r="EK457" s="198"/>
      <c r="EL457" s="198"/>
      <c r="EM457" s="198"/>
      <c r="EN457" s="198"/>
      <c r="EO457" s="198"/>
      <c r="EP457" s="198"/>
      <c r="EQ457" s="198"/>
      <c r="ER457" s="198"/>
      <c r="ES457" s="198"/>
      <c r="ET457" s="198"/>
      <c r="EU457" s="198"/>
      <c r="EV457" s="198"/>
      <c r="EW457" s="198"/>
      <c r="EX457" s="198"/>
      <c r="EY457" s="198"/>
      <c r="EZ457" s="198"/>
      <c r="FA457" s="198"/>
      <c r="FB457" s="198"/>
      <c r="FC457" s="198"/>
      <c r="FD457" s="198"/>
      <c r="FE457" s="198"/>
      <c r="FF457" s="198"/>
      <c r="FG457" s="198"/>
      <c r="FH457" s="198"/>
      <c r="FI457" s="198"/>
      <c r="FJ457" s="198"/>
      <c r="FK457" s="198"/>
      <c r="FL457" s="198"/>
      <c r="FM457" s="198"/>
      <c r="FN457" s="198"/>
      <c r="FO457" s="198"/>
      <c r="FP457" s="198"/>
      <c r="FQ457" s="198"/>
      <c r="FR457" s="198"/>
      <c r="FS457" s="198"/>
      <c r="FT457" s="198"/>
      <c r="FU457" s="198"/>
      <c r="FV457" s="198"/>
      <c r="FW457" s="198"/>
      <c r="FX457" s="198"/>
    </row>
    <row r="458" spans="1:180" s="22" customFormat="1" ht="15.75" x14ac:dyDescent="0.2">
      <c r="A458" s="206"/>
      <c r="B458" s="200"/>
      <c r="C458" s="284"/>
      <c r="D458" s="195"/>
      <c r="E458" s="196"/>
      <c r="F458" s="197"/>
      <c r="G458" s="207"/>
      <c r="H458" s="115" t="s">
        <v>1383</v>
      </c>
      <c r="I458" s="213"/>
      <c r="J458" s="213"/>
      <c r="K458" s="213"/>
      <c r="L458" s="198"/>
      <c r="M458" s="198"/>
      <c r="N458" s="198"/>
      <c r="O458" s="198"/>
      <c r="P458" s="198"/>
      <c r="Q458" s="198"/>
      <c r="R458" s="198"/>
      <c r="S458" s="198"/>
      <c r="T458" s="198"/>
      <c r="U458" s="198"/>
      <c r="V458" s="198"/>
      <c r="W458" s="198"/>
      <c r="X458" s="198"/>
      <c r="Y458" s="198"/>
      <c r="Z458" s="198"/>
      <c r="AA458" s="198"/>
      <c r="AB458" s="198"/>
      <c r="AC458" s="198"/>
      <c r="AD458" s="198"/>
      <c r="AE458" s="198"/>
      <c r="AF458" s="198"/>
      <c r="AG458" s="198"/>
      <c r="AH458" s="198"/>
      <c r="AI458" s="198"/>
      <c r="AJ458" s="198"/>
      <c r="AK458" s="198"/>
      <c r="AL458" s="198"/>
      <c r="AM458" s="198"/>
      <c r="AN458" s="198"/>
      <c r="AO458" s="198"/>
      <c r="AP458" s="198"/>
      <c r="AQ458" s="198"/>
      <c r="AR458" s="198"/>
      <c r="AS458" s="198"/>
      <c r="AT458" s="198"/>
      <c r="AU458" s="198"/>
      <c r="AV458" s="198"/>
      <c r="AW458" s="198"/>
      <c r="AX458" s="198"/>
      <c r="AY458" s="198"/>
      <c r="AZ458" s="198"/>
      <c r="BA458" s="198"/>
      <c r="BB458" s="198"/>
      <c r="BC458" s="198"/>
      <c r="BD458" s="198"/>
      <c r="BE458" s="198"/>
      <c r="BF458" s="198"/>
      <c r="BG458" s="198"/>
      <c r="BH458" s="198"/>
      <c r="BI458" s="198"/>
      <c r="BJ458" s="198"/>
      <c r="BK458" s="198"/>
      <c r="BL458" s="198"/>
      <c r="BM458" s="198"/>
      <c r="BN458" s="198"/>
      <c r="BO458" s="198"/>
      <c r="BP458" s="198"/>
      <c r="BQ458" s="198"/>
      <c r="BR458" s="198"/>
      <c r="BS458" s="198"/>
      <c r="BT458" s="198"/>
      <c r="BU458" s="198"/>
      <c r="BV458" s="198"/>
      <c r="BW458" s="198"/>
      <c r="BX458" s="198"/>
      <c r="BY458" s="198"/>
      <c r="BZ458" s="198"/>
      <c r="CA458" s="198"/>
      <c r="CB458" s="198"/>
      <c r="CC458" s="198"/>
      <c r="CD458" s="198"/>
      <c r="CE458" s="198"/>
      <c r="CF458" s="198"/>
      <c r="CG458" s="198"/>
      <c r="CH458" s="198"/>
      <c r="CI458" s="198"/>
      <c r="CJ458" s="198"/>
      <c r="CK458" s="198"/>
      <c r="CL458" s="198"/>
      <c r="CM458" s="198"/>
      <c r="CN458" s="198"/>
      <c r="CO458" s="198"/>
      <c r="CP458" s="198"/>
      <c r="CQ458" s="198"/>
      <c r="CR458" s="198"/>
      <c r="CS458" s="198"/>
      <c r="CT458" s="198"/>
      <c r="CU458" s="198"/>
      <c r="CV458" s="198"/>
      <c r="CW458" s="198"/>
      <c r="CX458" s="198"/>
      <c r="CY458" s="198"/>
      <c r="CZ458" s="198"/>
      <c r="DA458" s="198"/>
      <c r="DB458" s="198"/>
      <c r="DC458" s="198"/>
      <c r="DD458" s="198"/>
      <c r="DE458" s="198"/>
      <c r="DF458" s="198"/>
      <c r="DG458" s="198"/>
      <c r="DH458" s="198"/>
      <c r="DI458" s="198"/>
      <c r="DJ458" s="198"/>
      <c r="DK458" s="198"/>
      <c r="DL458" s="198"/>
      <c r="DM458" s="198"/>
      <c r="DN458" s="198"/>
      <c r="DO458" s="198"/>
      <c r="DP458" s="198"/>
      <c r="DQ458" s="198"/>
      <c r="DR458" s="198"/>
      <c r="DS458" s="198"/>
      <c r="DT458" s="198"/>
      <c r="DU458" s="198"/>
      <c r="DV458" s="198"/>
      <c r="DW458" s="198"/>
      <c r="DX458" s="198"/>
      <c r="DY458" s="198"/>
      <c r="DZ458" s="198"/>
      <c r="EA458" s="198"/>
      <c r="EB458" s="198"/>
      <c r="EC458" s="198"/>
      <c r="ED458" s="198"/>
      <c r="EE458" s="198"/>
      <c r="EF458" s="198"/>
      <c r="EG458" s="198"/>
      <c r="EH458" s="198"/>
      <c r="EI458" s="198"/>
      <c r="EJ458" s="198"/>
      <c r="EK458" s="198"/>
      <c r="EL458" s="198"/>
      <c r="EM458" s="198"/>
      <c r="EN458" s="198"/>
      <c r="EO458" s="198"/>
      <c r="EP458" s="198"/>
      <c r="EQ458" s="198"/>
      <c r="ER458" s="198"/>
      <c r="ES458" s="198"/>
      <c r="ET458" s="198"/>
      <c r="EU458" s="198"/>
      <c r="EV458" s="198"/>
      <c r="EW458" s="198"/>
      <c r="EX458" s="198"/>
      <c r="EY458" s="198"/>
      <c r="EZ458" s="198"/>
      <c r="FA458" s="198"/>
      <c r="FB458" s="198"/>
      <c r="FC458" s="198"/>
      <c r="FD458" s="198"/>
      <c r="FE458" s="198"/>
      <c r="FF458" s="198"/>
      <c r="FG458" s="198"/>
      <c r="FH458" s="198"/>
      <c r="FI458" s="198"/>
      <c r="FJ458" s="198"/>
      <c r="FK458" s="198"/>
      <c r="FL458" s="198"/>
      <c r="FM458" s="198"/>
      <c r="FN458" s="198"/>
      <c r="FO458" s="198"/>
      <c r="FP458" s="198"/>
      <c r="FQ458" s="198"/>
      <c r="FR458" s="198"/>
      <c r="FS458" s="198"/>
      <c r="FT458" s="198"/>
      <c r="FU458" s="198"/>
      <c r="FV458" s="198"/>
      <c r="FW458" s="198"/>
      <c r="FX458" s="198"/>
    </row>
    <row r="459" spans="1:180" s="22" customFormat="1" x14ac:dyDescent="0.2">
      <c r="A459" s="206">
        <v>414</v>
      </c>
      <c r="B459" s="200"/>
      <c r="C459" s="284"/>
      <c r="D459" s="195"/>
      <c r="E459" s="196"/>
      <c r="F459" s="197"/>
      <c r="G459" s="207" t="s">
        <v>1981</v>
      </c>
      <c r="H459" s="208" t="s">
        <v>1982</v>
      </c>
      <c r="I459" s="213">
        <v>16000</v>
      </c>
      <c r="J459" s="213">
        <v>0</v>
      </c>
      <c r="K459" s="213">
        <f>J459+I459</f>
        <v>16000</v>
      </c>
      <c r="L459" s="198"/>
      <c r="M459" s="198"/>
      <c r="N459" s="198"/>
      <c r="O459" s="198"/>
      <c r="P459" s="198"/>
      <c r="Q459" s="198"/>
      <c r="R459" s="198"/>
      <c r="S459" s="198"/>
      <c r="T459" s="198"/>
      <c r="U459" s="198"/>
      <c r="V459" s="198"/>
      <c r="W459" s="198"/>
      <c r="X459" s="198"/>
      <c r="Y459" s="198"/>
      <c r="Z459" s="198"/>
      <c r="AA459" s="198"/>
      <c r="AB459" s="198"/>
      <c r="AC459" s="198"/>
      <c r="AD459" s="198"/>
      <c r="AE459" s="198"/>
      <c r="AF459" s="198"/>
      <c r="AG459" s="198"/>
      <c r="AH459" s="198"/>
      <c r="AI459" s="198"/>
      <c r="AJ459" s="198"/>
      <c r="AK459" s="198"/>
      <c r="AL459" s="198"/>
      <c r="AM459" s="198"/>
      <c r="AN459" s="198"/>
      <c r="AO459" s="198"/>
      <c r="AP459" s="198"/>
      <c r="AQ459" s="198"/>
      <c r="AR459" s="198"/>
      <c r="AS459" s="198"/>
      <c r="AT459" s="198"/>
      <c r="AU459" s="198"/>
      <c r="AV459" s="198"/>
      <c r="AW459" s="198"/>
      <c r="AX459" s="198"/>
      <c r="AY459" s="198"/>
      <c r="AZ459" s="198"/>
      <c r="BA459" s="198"/>
      <c r="BB459" s="198"/>
      <c r="BC459" s="198"/>
      <c r="BD459" s="198"/>
      <c r="BE459" s="198"/>
      <c r="BF459" s="198"/>
      <c r="BG459" s="198"/>
      <c r="BH459" s="198"/>
      <c r="BI459" s="198"/>
      <c r="BJ459" s="198"/>
      <c r="BK459" s="198"/>
      <c r="BL459" s="198"/>
      <c r="BM459" s="198"/>
      <c r="BN459" s="198"/>
      <c r="BO459" s="198"/>
      <c r="BP459" s="198"/>
      <c r="BQ459" s="198"/>
      <c r="BR459" s="198"/>
      <c r="BS459" s="198"/>
      <c r="BT459" s="198"/>
      <c r="BU459" s="198"/>
      <c r="BV459" s="198"/>
      <c r="BW459" s="198"/>
      <c r="BX459" s="198"/>
      <c r="BY459" s="198"/>
      <c r="BZ459" s="198"/>
      <c r="CA459" s="198"/>
      <c r="CB459" s="198"/>
      <c r="CC459" s="198"/>
      <c r="CD459" s="198"/>
      <c r="CE459" s="198"/>
      <c r="CF459" s="198"/>
      <c r="CG459" s="198"/>
      <c r="CH459" s="198"/>
      <c r="CI459" s="198"/>
      <c r="CJ459" s="198"/>
      <c r="CK459" s="198"/>
      <c r="CL459" s="198"/>
      <c r="CM459" s="198"/>
      <c r="CN459" s="198"/>
      <c r="CO459" s="198"/>
      <c r="CP459" s="198"/>
      <c r="CQ459" s="198"/>
      <c r="CR459" s="198"/>
      <c r="CS459" s="198"/>
      <c r="CT459" s="198"/>
      <c r="CU459" s="198"/>
      <c r="CV459" s="198"/>
      <c r="CW459" s="198"/>
      <c r="CX459" s="198"/>
      <c r="CY459" s="198"/>
      <c r="CZ459" s="198"/>
      <c r="DA459" s="198"/>
      <c r="DB459" s="198"/>
      <c r="DC459" s="198"/>
      <c r="DD459" s="198"/>
      <c r="DE459" s="198"/>
      <c r="DF459" s="198"/>
      <c r="DG459" s="198"/>
      <c r="DH459" s="198"/>
      <c r="DI459" s="198"/>
      <c r="DJ459" s="198"/>
      <c r="DK459" s="198"/>
      <c r="DL459" s="198"/>
      <c r="DM459" s="198"/>
      <c r="DN459" s="198"/>
      <c r="DO459" s="198"/>
      <c r="DP459" s="198"/>
      <c r="DQ459" s="198"/>
      <c r="DR459" s="198"/>
      <c r="DS459" s="198"/>
      <c r="DT459" s="198"/>
      <c r="DU459" s="198"/>
      <c r="DV459" s="198"/>
      <c r="DW459" s="198"/>
      <c r="DX459" s="198"/>
      <c r="DY459" s="198"/>
      <c r="DZ459" s="198"/>
      <c r="EA459" s="198"/>
      <c r="EB459" s="198"/>
      <c r="EC459" s="198"/>
      <c r="ED459" s="198"/>
      <c r="EE459" s="198"/>
      <c r="EF459" s="198"/>
      <c r="EG459" s="198"/>
      <c r="EH459" s="198"/>
      <c r="EI459" s="198"/>
      <c r="EJ459" s="198"/>
      <c r="EK459" s="198"/>
      <c r="EL459" s="198"/>
      <c r="EM459" s="198"/>
      <c r="EN459" s="198"/>
      <c r="EO459" s="198"/>
      <c r="EP459" s="198"/>
      <c r="EQ459" s="198"/>
      <c r="ER459" s="198"/>
      <c r="ES459" s="198"/>
      <c r="ET459" s="198"/>
      <c r="EU459" s="198"/>
      <c r="EV459" s="198"/>
      <c r="EW459" s="198"/>
      <c r="EX459" s="198"/>
      <c r="EY459" s="198"/>
      <c r="EZ459" s="198"/>
      <c r="FA459" s="198"/>
      <c r="FB459" s="198"/>
      <c r="FC459" s="198"/>
      <c r="FD459" s="198"/>
      <c r="FE459" s="198"/>
      <c r="FF459" s="198"/>
      <c r="FG459" s="198"/>
      <c r="FH459" s="198"/>
      <c r="FI459" s="198"/>
      <c r="FJ459" s="198"/>
      <c r="FK459" s="198"/>
      <c r="FL459" s="198"/>
      <c r="FM459" s="198"/>
      <c r="FN459" s="198"/>
      <c r="FO459" s="198"/>
      <c r="FP459" s="198"/>
      <c r="FQ459" s="198"/>
      <c r="FR459" s="198"/>
      <c r="FS459" s="198"/>
      <c r="FT459" s="198"/>
      <c r="FU459" s="198"/>
      <c r="FV459" s="198"/>
      <c r="FW459" s="198"/>
      <c r="FX459" s="198"/>
    </row>
    <row r="460" spans="1:180" s="22" customFormat="1" ht="23.25" customHeight="1" x14ac:dyDescent="0.2">
      <c r="A460" s="92"/>
      <c r="B460" s="90" t="s">
        <v>564</v>
      </c>
      <c r="C460" s="91" t="s">
        <v>677</v>
      </c>
      <c r="D460" s="108"/>
      <c r="E460" s="109"/>
      <c r="F460" s="110"/>
      <c r="G460" s="92"/>
      <c r="H460" s="115" t="s">
        <v>1286</v>
      </c>
      <c r="I460" s="87"/>
      <c r="J460" s="87"/>
      <c r="K460" s="87"/>
      <c r="L460" s="198"/>
      <c r="M460" s="198"/>
      <c r="N460" s="198"/>
      <c r="O460" s="198"/>
      <c r="P460" s="198"/>
      <c r="Q460" s="198"/>
      <c r="R460" s="198"/>
      <c r="S460" s="198"/>
      <c r="T460" s="198"/>
      <c r="U460" s="198"/>
      <c r="V460" s="198"/>
      <c r="W460" s="198"/>
      <c r="X460" s="198"/>
      <c r="Y460" s="198"/>
      <c r="Z460" s="198"/>
      <c r="AA460" s="198"/>
      <c r="AB460" s="198"/>
      <c r="AC460" s="198"/>
      <c r="AD460" s="198"/>
      <c r="AE460" s="198"/>
      <c r="AF460" s="198"/>
      <c r="AG460" s="198"/>
      <c r="AH460" s="198"/>
      <c r="AI460" s="198"/>
      <c r="AJ460" s="198"/>
      <c r="AK460" s="198"/>
      <c r="AL460" s="198"/>
      <c r="AM460" s="198"/>
      <c r="AN460" s="198"/>
      <c r="AO460" s="198"/>
      <c r="AP460" s="198"/>
      <c r="AQ460" s="198"/>
      <c r="AR460" s="198"/>
      <c r="AS460" s="198"/>
      <c r="AT460" s="198"/>
      <c r="AU460" s="198"/>
      <c r="AV460" s="198"/>
      <c r="AW460" s="198"/>
      <c r="AX460" s="198"/>
      <c r="AY460" s="198"/>
      <c r="AZ460" s="198"/>
      <c r="BA460" s="198"/>
      <c r="BB460" s="198"/>
      <c r="BC460" s="198"/>
      <c r="BD460" s="198"/>
      <c r="BE460" s="198"/>
      <c r="BF460" s="198"/>
      <c r="BG460" s="198"/>
      <c r="BH460" s="198"/>
      <c r="BI460" s="198"/>
      <c r="BJ460" s="198"/>
      <c r="BK460" s="198"/>
      <c r="BL460" s="198"/>
      <c r="BM460" s="198"/>
      <c r="BN460" s="198"/>
      <c r="BO460" s="198"/>
      <c r="BP460" s="198"/>
      <c r="BQ460" s="198"/>
      <c r="BR460" s="198"/>
      <c r="BS460" s="198"/>
      <c r="BT460" s="198"/>
      <c r="BU460" s="198"/>
      <c r="BV460" s="198"/>
      <c r="BW460" s="198"/>
      <c r="BX460" s="198"/>
      <c r="BY460" s="198"/>
      <c r="BZ460" s="198"/>
      <c r="CA460" s="198"/>
      <c r="CB460" s="198"/>
      <c r="CC460" s="198"/>
      <c r="CD460" s="198"/>
      <c r="CE460" s="198"/>
      <c r="CF460" s="198"/>
      <c r="CG460" s="198"/>
      <c r="CH460" s="198"/>
      <c r="CI460" s="198"/>
      <c r="CJ460" s="198"/>
      <c r="CK460" s="198"/>
      <c r="CL460" s="198"/>
      <c r="CM460" s="198"/>
      <c r="CN460" s="198"/>
      <c r="CO460" s="198"/>
      <c r="CP460" s="198"/>
      <c r="CQ460" s="198"/>
      <c r="CR460" s="198"/>
      <c r="CS460" s="198"/>
      <c r="CT460" s="198"/>
      <c r="CU460" s="198"/>
      <c r="CV460" s="198"/>
      <c r="CW460" s="198"/>
      <c r="CX460" s="198"/>
      <c r="CY460" s="198"/>
      <c r="CZ460" s="198"/>
      <c r="DA460" s="198"/>
      <c r="DB460" s="198"/>
      <c r="DC460" s="198"/>
      <c r="DD460" s="198"/>
      <c r="DE460" s="198"/>
      <c r="DF460" s="198"/>
      <c r="DG460" s="198"/>
      <c r="DH460" s="198"/>
      <c r="DI460" s="198"/>
      <c r="DJ460" s="198"/>
      <c r="DK460" s="198"/>
      <c r="DL460" s="198"/>
      <c r="DM460" s="198"/>
      <c r="DN460" s="198"/>
      <c r="DO460" s="198"/>
      <c r="DP460" s="198"/>
      <c r="DQ460" s="198"/>
      <c r="DR460" s="198"/>
      <c r="DS460" s="198"/>
      <c r="DT460" s="198"/>
      <c r="DU460" s="198"/>
      <c r="DV460" s="198"/>
      <c r="DW460" s="198"/>
      <c r="DX460" s="198"/>
      <c r="DY460" s="198"/>
      <c r="DZ460" s="198"/>
      <c r="EA460" s="198"/>
      <c r="EB460" s="198"/>
      <c r="EC460" s="198"/>
      <c r="ED460" s="198"/>
      <c r="EE460" s="198"/>
      <c r="EF460" s="198"/>
      <c r="EG460" s="198"/>
      <c r="EH460" s="198"/>
      <c r="EI460" s="198"/>
      <c r="EJ460" s="198"/>
      <c r="EK460" s="198"/>
      <c r="EL460" s="198"/>
      <c r="EM460" s="198"/>
      <c r="EN460" s="198"/>
      <c r="EO460" s="198"/>
      <c r="EP460" s="198"/>
      <c r="EQ460" s="198"/>
      <c r="ER460" s="198"/>
      <c r="ES460" s="198"/>
      <c r="ET460" s="198"/>
      <c r="EU460" s="198"/>
      <c r="EV460" s="198"/>
      <c r="EW460" s="198"/>
      <c r="EX460" s="198"/>
      <c r="EY460" s="198"/>
      <c r="EZ460" s="198"/>
      <c r="FA460" s="198"/>
      <c r="FB460" s="198"/>
      <c r="FC460" s="198"/>
      <c r="FD460" s="198"/>
      <c r="FE460" s="198"/>
      <c r="FF460" s="198"/>
      <c r="FG460" s="198"/>
      <c r="FH460" s="198"/>
      <c r="FI460" s="198"/>
      <c r="FJ460" s="198"/>
      <c r="FK460" s="198"/>
      <c r="FL460" s="198"/>
      <c r="FM460" s="198"/>
      <c r="FN460" s="198"/>
      <c r="FO460" s="198"/>
      <c r="FP460" s="198"/>
      <c r="FQ460" s="198"/>
      <c r="FR460" s="198"/>
      <c r="FS460" s="198"/>
      <c r="FT460" s="198"/>
      <c r="FU460" s="198"/>
      <c r="FV460" s="198"/>
      <c r="FW460" s="198"/>
      <c r="FX460" s="198"/>
    </row>
    <row r="461" spans="1:180" s="22" customFormat="1" ht="30.75" customHeight="1" x14ac:dyDescent="0.2">
      <c r="A461" s="92">
        <v>415</v>
      </c>
      <c r="B461" s="90" t="s">
        <v>565</v>
      </c>
      <c r="C461" s="91" t="s">
        <v>678</v>
      </c>
      <c r="D461" s="108"/>
      <c r="E461" s="109"/>
      <c r="F461" s="110"/>
      <c r="G461" s="92" t="s">
        <v>1082</v>
      </c>
      <c r="H461" s="91" t="s">
        <v>676</v>
      </c>
      <c r="I461" s="87">
        <v>500</v>
      </c>
      <c r="J461" s="173">
        <f>I461*0.2</f>
        <v>100</v>
      </c>
      <c r="K461" s="172">
        <f>I461+J461</f>
        <v>600</v>
      </c>
      <c r="L461" s="198"/>
      <c r="M461" s="198"/>
      <c r="N461" s="198"/>
      <c r="O461" s="198"/>
      <c r="P461" s="198"/>
      <c r="Q461" s="198"/>
      <c r="R461" s="198"/>
      <c r="S461" s="198"/>
      <c r="T461" s="198"/>
      <c r="U461" s="198"/>
      <c r="V461" s="198"/>
      <c r="W461" s="198"/>
      <c r="X461" s="198"/>
      <c r="Y461" s="198"/>
      <c r="Z461" s="198"/>
      <c r="AA461" s="198"/>
      <c r="AB461" s="198"/>
      <c r="AC461" s="198"/>
      <c r="AD461" s="198"/>
      <c r="AE461" s="198"/>
      <c r="AF461" s="198"/>
      <c r="AG461" s="198"/>
      <c r="AH461" s="198"/>
      <c r="AI461" s="198"/>
      <c r="AJ461" s="198"/>
      <c r="AK461" s="198"/>
      <c r="AL461" s="198"/>
      <c r="AM461" s="198"/>
      <c r="AN461" s="198"/>
      <c r="AO461" s="198"/>
      <c r="AP461" s="198"/>
      <c r="AQ461" s="198"/>
      <c r="AR461" s="198"/>
      <c r="AS461" s="198"/>
      <c r="AT461" s="198"/>
      <c r="AU461" s="198"/>
      <c r="AV461" s="198"/>
      <c r="AW461" s="198"/>
      <c r="AX461" s="198"/>
      <c r="AY461" s="198"/>
      <c r="AZ461" s="198"/>
      <c r="BA461" s="198"/>
      <c r="BB461" s="198"/>
      <c r="BC461" s="198"/>
      <c r="BD461" s="198"/>
      <c r="BE461" s="198"/>
      <c r="BF461" s="198"/>
      <c r="BG461" s="198"/>
      <c r="BH461" s="198"/>
      <c r="BI461" s="198"/>
      <c r="BJ461" s="198"/>
      <c r="BK461" s="198"/>
      <c r="BL461" s="198"/>
      <c r="BM461" s="198"/>
      <c r="BN461" s="198"/>
      <c r="BO461" s="198"/>
      <c r="BP461" s="198"/>
      <c r="BQ461" s="198"/>
      <c r="BR461" s="198"/>
      <c r="BS461" s="198"/>
      <c r="BT461" s="198"/>
      <c r="BU461" s="198"/>
      <c r="BV461" s="198"/>
      <c r="BW461" s="198"/>
      <c r="BX461" s="198"/>
      <c r="BY461" s="198"/>
      <c r="BZ461" s="198"/>
      <c r="CA461" s="198"/>
      <c r="CB461" s="198"/>
      <c r="CC461" s="198"/>
      <c r="CD461" s="198"/>
      <c r="CE461" s="198"/>
      <c r="CF461" s="198"/>
      <c r="CG461" s="198"/>
      <c r="CH461" s="198"/>
      <c r="CI461" s="198"/>
      <c r="CJ461" s="198"/>
      <c r="CK461" s="198"/>
      <c r="CL461" s="198"/>
      <c r="CM461" s="198"/>
      <c r="CN461" s="198"/>
      <c r="CO461" s="198"/>
      <c r="CP461" s="198"/>
      <c r="CQ461" s="198"/>
      <c r="CR461" s="198"/>
      <c r="CS461" s="198"/>
      <c r="CT461" s="198"/>
      <c r="CU461" s="198"/>
      <c r="CV461" s="198"/>
      <c r="CW461" s="198"/>
      <c r="CX461" s="198"/>
      <c r="CY461" s="198"/>
      <c r="CZ461" s="198"/>
      <c r="DA461" s="198"/>
      <c r="DB461" s="198"/>
      <c r="DC461" s="198"/>
      <c r="DD461" s="198"/>
      <c r="DE461" s="198"/>
      <c r="DF461" s="198"/>
      <c r="DG461" s="198"/>
      <c r="DH461" s="198"/>
      <c r="DI461" s="198"/>
      <c r="DJ461" s="198"/>
      <c r="DK461" s="198"/>
      <c r="DL461" s="198"/>
      <c r="DM461" s="198"/>
      <c r="DN461" s="198"/>
      <c r="DO461" s="198"/>
      <c r="DP461" s="198"/>
      <c r="DQ461" s="198"/>
      <c r="DR461" s="198"/>
      <c r="DS461" s="198"/>
      <c r="DT461" s="198"/>
      <c r="DU461" s="198"/>
      <c r="DV461" s="198"/>
      <c r="DW461" s="198"/>
      <c r="DX461" s="198"/>
      <c r="DY461" s="198"/>
      <c r="DZ461" s="198"/>
      <c r="EA461" s="198"/>
      <c r="EB461" s="198"/>
      <c r="EC461" s="198"/>
      <c r="ED461" s="198"/>
      <c r="EE461" s="198"/>
      <c r="EF461" s="198"/>
      <c r="EG461" s="198"/>
      <c r="EH461" s="198"/>
      <c r="EI461" s="198"/>
      <c r="EJ461" s="198"/>
      <c r="EK461" s="198"/>
      <c r="EL461" s="198"/>
      <c r="EM461" s="198"/>
      <c r="EN461" s="198"/>
      <c r="EO461" s="198"/>
      <c r="EP461" s="198"/>
      <c r="EQ461" s="198"/>
      <c r="ER461" s="198"/>
      <c r="ES461" s="198"/>
      <c r="ET461" s="198"/>
      <c r="EU461" s="198"/>
      <c r="EV461" s="198"/>
      <c r="EW461" s="198"/>
      <c r="EX461" s="198"/>
      <c r="EY461" s="198"/>
      <c r="EZ461" s="198"/>
      <c r="FA461" s="198"/>
      <c r="FB461" s="198"/>
      <c r="FC461" s="198"/>
      <c r="FD461" s="198"/>
      <c r="FE461" s="198"/>
      <c r="FF461" s="198"/>
      <c r="FG461" s="198"/>
      <c r="FH461" s="198"/>
      <c r="FI461" s="198"/>
      <c r="FJ461" s="198"/>
      <c r="FK461" s="198"/>
      <c r="FL461" s="198"/>
      <c r="FM461" s="198"/>
      <c r="FN461" s="198"/>
      <c r="FO461" s="198"/>
      <c r="FP461" s="198"/>
      <c r="FQ461" s="198"/>
      <c r="FR461" s="198"/>
      <c r="FS461" s="198"/>
      <c r="FT461" s="198"/>
      <c r="FU461" s="198"/>
      <c r="FV461" s="198"/>
      <c r="FW461" s="198"/>
      <c r="FX461" s="198"/>
    </row>
    <row r="462" spans="1:180" s="22" customFormat="1" ht="27.75" customHeight="1" x14ac:dyDescent="0.2">
      <c r="A462" s="92">
        <v>416</v>
      </c>
      <c r="B462" s="118"/>
      <c r="C462" s="114" t="s">
        <v>320</v>
      </c>
      <c r="D462" s="108"/>
      <c r="E462" s="109"/>
      <c r="F462" s="110"/>
      <c r="G462" s="92" t="s">
        <v>1083</v>
      </c>
      <c r="H462" s="91" t="s">
        <v>1279</v>
      </c>
      <c r="I462" s="174">
        <v>708.4</v>
      </c>
      <c r="J462" s="173">
        <f>0.2*I462</f>
        <v>141.68</v>
      </c>
      <c r="K462" s="172">
        <v>850</v>
      </c>
      <c r="L462" s="198"/>
      <c r="M462" s="198"/>
      <c r="N462" s="198"/>
      <c r="O462" s="198"/>
      <c r="P462" s="198"/>
      <c r="Q462" s="198"/>
      <c r="R462" s="198"/>
      <c r="S462" s="198"/>
      <c r="T462" s="198"/>
      <c r="U462" s="198"/>
      <c r="V462" s="198"/>
      <c r="W462" s="198"/>
      <c r="X462" s="198"/>
      <c r="Y462" s="198"/>
      <c r="Z462" s="198"/>
      <c r="AA462" s="198"/>
      <c r="AB462" s="198"/>
      <c r="AC462" s="198"/>
      <c r="AD462" s="198"/>
      <c r="AE462" s="198"/>
      <c r="AF462" s="198"/>
      <c r="AG462" s="198"/>
      <c r="AH462" s="198"/>
      <c r="AI462" s="198"/>
      <c r="AJ462" s="198"/>
      <c r="AK462" s="198"/>
      <c r="AL462" s="198"/>
      <c r="AM462" s="198"/>
      <c r="AN462" s="198"/>
      <c r="AO462" s="198"/>
      <c r="AP462" s="198"/>
      <c r="AQ462" s="198"/>
      <c r="AR462" s="198"/>
      <c r="AS462" s="198"/>
      <c r="AT462" s="198"/>
      <c r="AU462" s="198"/>
      <c r="AV462" s="198"/>
      <c r="AW462" s="198"/>
      <c r="AX462" s="198"/>
      <c r="AY462" s="198"/>
      <c r="AZ462" s="198"/>
      <c r="BA462" s="198"/>
      <c r="BB462" s="198"/>
      <c r="BC462" s="198"/>
      <c r="BD462" s="198"/>
      <c r="BE462" s="198"/>
      <c r="BF462" s="198"/>
      <c r="BG462" s="198"/>
      <c r="BH462" s="198"/>
      <c r="BI462" s="198"/>
      <c r="BJ462" s="198"/>
      <c r="BK462" s="198"/>
      <c r="BL462" s="198"/>
      <c r="BM462" s="198"/>
      <c r="BN462" s="198"/>
      <c r="BO462" s="198"/>
      <c r="BP462" s="198"/>
      <c r="BQ462" s="198"/>
      <c r="BR462" s="198"/>
      <c r="BS462" s="198"/>
      <c r="BT462" s="198"/>
      <c r="BU462" s="198"/>
      <c r="BV462" s="198"/>
      <c r="BW462" s="198"/>
      <c r="BX462" s="198"/>
      <c r="BY462" s="198"/>
      <c r="BZ462" s="198"/>
      <c r="CA462" s="198"/>
      <c r="CB462" s="198"/>
      <c r="CC462" s="198"/>
      <c r="CD462" s="198"/>
      <c r="CE462" s="198"/>
      <c r="CF462" s="198"/>
      <c r="CG462" s="198"/>
      <c r="CH462" s="198"/>
      <c r="CI462" s="198"/>
      <c r="CJ462" s="198"/>
      <c r="CK462" s="198"/>
      <c r="CL462" s="198"/>
      <c r="CM462" s="198"/>
      <c r="CN462" s="198"/>
      <c r="CO462" s="198"/>
      <c r="CP462" s="198"/>
      <c r="CQ462" s="198"/>
      <c r="CR462" s="198"/>
      <c r="CS462" s="198"/>
      <c r="CT462" s="198"/>
      <c r="CU462" s="198"/>
      <c r="CV462" s="198"/>
      <c r="CW462" s="198"/>
      <c r="CX462" s="198"/>
      <c r="CY462" s="198"/>
      <c r="CZ462" s="198"/>
      <c r="DA462" s="198"/>
      <c r="DB462" s="198"/>
      <c r="DC462" s="198"/>
      <c r="DD462" s="198"/>
      <c r="DE462" s="198"/>
      <c r="DF462" s="198"/>
      <c r="DG462" s="198"/>
      <c r="DH462" s="198"/>
      <c r="DI462" s="198"/>
      <c r="DJ462" s="198"/>
      <c r="DK462" s="198"/>
      <c r="DL462" s="198"/>
      <c r="DM462" s="198"/>
      <c r="DN462" s="198"/>
      <c r="DO462" s="198"/>
      <c r="DP462" s="198"/>
      <c r="DQ462" s="198"/>
      <c r="DR462" s="198"/>
      <c r="DS462" s="198"/>
      <c r="DT462" s="198"/>
      <c r="DU462" s="198"/>
      <c r="DV462" s="198"/>
      <c r="DW462" s="198"/>
      <c r="DX462" s="198"/>
      <c r="DY462" s="198"/>
      <c r="DZ462" s="198"/>
      <c r="EA462" s="198"/>
      <c r="EB462" s="198"/>
      <c r="EC462" s="198"/>
      <c r="ED462" s="198"/>
      <c r="EE462" s="198"/>
      <c r="EF462" s="198"/>
      <c r="EG462" s="198"/>
      <c r="EH462" s="198"/>
      <c r="EI462" s="198"/>
      <c r="EJ462" s="198"/>
      <c r="EK462" s="198"/>
      <c r="EL462" s="198"/>
      <c r="EM462" s="198"/>
      <c r="EN462" s="198"/>
      <c r="EO462" s="198"/>
      <c r="EP462" s="198"/>
      <c r="EQ462" s="198"/>
      <c r="ER462" s="198"/>
      <c r="ES462" s="198"/>
      <c r="ET462" s="198"/>
      <c r="EU462" s="198"/>
      <c r="EV462" s="198"/>
      <c r="EW462" s="198"/>
      <c r="EX462" s="198"/>
      <c r="EY462" s="198"/>
      <c r="EZ462" s="198"/>
      <c r="FA462" s="198"/>
      <c r="FB462" s="198"/>
      <c r="FC462" s="198"/>
      <c r="FD462" s="198"/>
      <c r="FE462" s="198"/>
      <c r="FF462" s="198"/>
      <c r="FG462" s="198"/>
      <c r="FH462" s="198"/>
      <c r="FI462" s="198"/>
      <c r="FJ462" s="198"/>
      <c r="FK462" s="198"/>
      <c r="FL462" s="198"/>
      <c r="FM462" s="198"/>
      <c r="FN462" s="198"/>
      <c r="FO462" s="198"/>
      <c r="FP462" s="198"/>
      <c r="FQ462" s="198"/>
      <c r="FR462" s="198"/>
      <c r="FS462" s="198"/>
      <c r="FT462" s="198"/>
      <c r="FU462" s="198"/>
      <c r="FV462" s="198"/>
      <c r="FW462" s="198"/>
      <c r="FX462" s="198"/>
    </row>
    <row r="463" spans="1:180" s="22" customFormat="1" ht="32.25" customHeight="1" x14ac:dyDescent="0.2">
      <c r="A463" s="92">
        <v>417</v>
      </c>
      <c r="B463" s="90" t="s">
        <v>624</v>
      </c>
      <c r="C463" s="91" t="s">
        <v>321</v>
      </c>
      <c r="D463" s="108">
        <v>100</v>
      </c>
      <c r="E463" s="109">
        <f t="shared" ref="E463:E468" si="51">D463*0.18</f>
        <v>18</v>
      </c>
      <c r="F463" s="110">
        <f t="shared" ref="F463:F468" si="52">D463+E463</f>
        <v>118</v>
      </c>
      <c r="G463" s="92" t="s">
        <v>1084</v>
      </c>
      <c r="H463" s="91" t="s">
        <v>678</v>
      </c>
      <c r="I463" s="87">
        <v>750</v>
      </c>
      <c r="J463" s="173">
        <f>0.2*I463</f>
        <v>150</v>
      </c>
      <c r="K463" s="172">
        <f>I463+J463</f>
        <v>900</v>
      </c>
      <c r="L463" s="198"/>
      <c r="M463" s="198"/>
      <c r="N463" s="198"/>
      <c r="O463" s="198"/>
      <c r="P463" s="198"/>
      <c r="Q463" s="198"/>
      <c r="R463" s="198"/>
      <c r="S463" s="198"/>
      <c r="T463" s="198"/>
      <c r="U463" s="198"/>
      <c r="V463" s="198"/>
      <c r="W463" s="198"/>
      <c r="X463" s="198"/>
      <c r="Y463" s="198"/>
      <c r="Z463" s="198"/>
      <c r="AA463" s="198"/>
      <c r="AB463" s="198"/>
      <c r="AC463" s="198"/>
      <c r="AD463" s="198"/>
      <c r="AE463" s="198"/>
      <c r="AF463" s="198"/>
      <c r="AG463" s="198"/>
      <c r="AH463" s="198"/>
      <c r="AI463" s="198"/>
      <c r="AJ463" s="198"/>
      <c r="AK463" s="198"/>
      <c r="AL463" s="198"/>
      <c r="AM463" s="198"/>
      <c r="AN463" s="198"/>
      <c r="AO463" s="198"/>
      <c r="AP463" s="198"/>
      <c r="AQ463" s="198"/>
      <c r="AR463" s="198"/>
      <c r="AS463" s="198"/>
      <c r="AT463" s="198"/>
      <c r="AU463" s="198"/>
      <c r="AV463" s="198"/>
      <c r="AW463" s="198"/>
      <c r="AX463" s="198"/>
      <c r="AY463" s="198"/>
      <c r="AZ463" s="198"/>
      <c r="BA463" s="198"/>
      <c r="BB463" s="198"/>
      <c r="BC463" s="198"/>
      <c r="BD463" s="198"/>
      <c r="BE463" s="198"/>
      <c r="BF463" s="198"/>
      <c r="BG463" s="198"/>
      <c r="BH463" s="198"/>
      <c r="BI463" s="198"/>
      <c r="BJ463" s="198"/>
      <c r="BK463" s="198"/>
      <c r="BL463" s="198"/>
      <c r="BM463" s="198"/>
      <c r="BN463" s="198"/>
      <c r="BO463" s="198"/>
      <c r="BP463" s="198"/>
      <c r="BQ463" s="198"/>
      <c r="BR463" s="198"/>
      <c r="BS463" s="198"/>
      <c r="BT463" s="198"/>
      <c r="BU463" s="198"/>
      <c r="BV463" s="198"/>
      <c r="BW463" s="198"/>
      <c r="BX463" s="198"/>
      <c r="BY463" s="198"/>
      <c r="BZ463" s="198"/>
      <c r="CA463" s="198"/>
      <c r="CB463" s="198"/>
      <c r="CC463" s="198"/>
      <c r="CD463" s="198"/>
      <c r="CE463" s="198"/>
      <c r="CF463" s="198"/>
      <c r="CG463" s="198"/>
      <c r="CH463" s="198"/>
      <c r="CI463" s="198"/>
      <c r="CJ463" s="198"/>
      <c r="CK463" s="198"/>
      <c r="CL463" s="198"/>
      <c r="CM463" s="198"/>
      <c r="CN463" s="198"/>
      <c r="CO463" s="198"/>
      <c r="CP463" s="198"/>
      <c r="CQ463" s="198"/>
      <c r="CR463" s="198"/>
      <c r="CS463" s="198"/>
      <c r="CT463" s="198"/>
      <c r="CU463" s="198"/>
      <c r="CV463" s="198"/>
      <c r="CW463" s="198"/>
      <c r="CX463" s="198"/>
      <c r="CY463" s="198"/>
      <c r="CZ463" s="198"/>
      <c r="DA463" s="198"/>
      <c r="DB463" s="198"/>
      <c r="DC463" s="198"/>
      <c r="DD463" s="198"/>
      <c r="DE463" s="198"/>
      <c r="DF463" s="198"/>
      <c r="DG463" s="198"/>
      <c r="DH463" s="198"/>
      <c r="DI463" s="198"/>
      <c r="DJ463" s="198"/>
      <c r="DK463" s="198"/>
      <c r="DL463" s="198"/>
      <c r="DM463" s="198"/>
      <c r="DN463" s="198"/>
      <c r="DO463" s="198"/>
      <c r="DP463" s="198"/>
      <c r="DQ463" s="198"/>
      <c r="DR463" s="198"/>
      <c r="DS463" s="198"/>
      <c r="DT463" s="198"/>
      <c r="DU463" s="198"/>
      <c r="DV463" s="198"/>
      <c r="DW463" s="198"/>
      <c r="DX463" s="198"/>
      <c r="DY463" s="198"/>
      <c r="DZ463" s="198"/>
      <c r="EA463" s="198"/>
      <c r="EB463" s="198"/>
      <c r="EC463" s="198"/>
      <c r="ED463" s="198"/>
      <c r="EE463" s="198"/>
      <c r="EF463" s="198"/>
      <c r="EG463" s="198"/>
      <c r="EH463" s="198"/>
      <c r="EI463" s="198"/>
      <c r="EJ463" s="198"/>
      <c r="EK463" s="198"/>
      <c r="EL463" s="198"/>
      <c r="EM463" s="198"/>
      <c r="EN463" s="198"/>
      <c r="EO463" s="198"/>
      <c r="EP463" s="198"/>
      <c r="EQ463" s="198"/>
      <c r="ER463" s="198"/>
      <c r="ES463" s="198"/>
      <c r="ET463" s="198"/>
      <c r="EU463" s="198"/>
      <c r="EV463" s="198"/>
      <c r="EW463" s="198"/>
      <c r="EX463" s="198"/>
      <c r="EY463" s="198"/>
      <c r="EZ463" s="198"/>
      <c r="FA463" s="198"/>
      <c r="FB463" s="198"/>
      <c r="FC463" s="198"/>
      <c r="FD463" s="198"/>
      <c r="FE463" s="198"/>
      <c r="FF463" s="198"/>
      <c r="FG463" s="198"/>
      <c r="FH463" s="198"/>
      <c r="FI463" s="198"/>
      <c r="FJ463" s="198"/>
      <c r="FK463" s="198"/>
      <c r="FL463" s="198"/>
      <c r="FM463" s="198"/>
      <c r="FN463" s="198"/>
      <c r="FO463" s="198"/>
      <c r="FP463" s="198"/>
      <c r="FQ463" s="198"/>
      <c r="FR463" s="198"/>
      <c r="FS463" s="198"/>
      <c r="FT463" s="198"/>
      <c r="FU463" s="198"/>
      <c r="FV463" s="198"/>
      <c r="FW463" s="198"/>
      <c r="FX463" s="198"/>
    </row>
    <row r="464" spans="1:180" ht="24" customHeight="1" x14ac:dyDescent="0.2">
      <c r="A464" s="92"/>
      <c r="B464" s="90" t="s">
        <v>625</v>
      </c>
      <c r="C464" s="91" t="s">
        <v>322</v>
      </c>
      <c r="D464" s="108">
        <v>350</v>
      </c>
      <c r="E464" s="109">
        <f t="shared" si="51"/>
        <v>63</v>
      </c>
      <c r="F464" s="110">
        <f t="shared" si="52"/>
        <v>413</v>
      </c>
      <c r="G464" s="92"/>
      <c r="H464" s="115" t="s">
        <v>1280</v>
      </c>
      <c r="I464" s="87"/>
      <c r="J464" s="87"/>
      <c r="K464" s="87"/>
      <c r="L464" s="198"/>
      <c r="M464" s="198"/>
      <c r="N464" s="198"/>
      <c r="O464" s="198"/>
      <c r="P464" s="198"/>
      <c r="Q464" s="198"/>
      <c r="R464" s="198"/>
      <c r="S464" s="198"/>
      <c r="T464" s="198"/>
      <c r="U464" s="198"/>
      <c r="V464" s="198"/>
      <c r="W464" s="198"/>
      <c r="X464" s="198"/>
      <c r="Y464" s="198"/>
      <c r="Z464" s="198"/>
      <c r="AA464" s="198"/>
      <c r="AB464" s="198"/>
      <c r="AC464" s="198"/>
      <c r="AD464" s="198"/>
      <c r="AE464" s="198"/>
      <c r="AF464" s="198"/>
      <c r="AG464" s="198"/>
      <c r="AH464" s="198"/>
      <c r="AI464" s="198"/>
      <c r="AJ464" s="198"/>
      <c r="AK464" s="198"/>
      <c r="AL464" s="198"/>
      <c r="AM464" s="198"/>
      <c r="AN464" s="198"/>
      <c r="AO464" s="198"/>
      <c r="AP464" s="198"/>
      <c r="AQ464" s="198"/>
      <c r="AR464" s="198"/>
      <c r="AS464" s="198"/>
      <c r="AT464" s="198"/>
      <c r="AU464" s="198"/>
      <c r="AV464" s="198"/>
      <c r="AW464" s="198"/>
      <c r="AX464" s="198"/>
      <c r="AY464" s="198"/>
      <c r="AZ464" s="198"/>
      <c r="BA464" s="198"/>
      <c r="BB464" s="198"/>
      <c r="BC464" s="198"/>
      <c r="BD464" s="198"/>
      <c r="BE464" s="198"/>
      <c r="BF464" s="198"/>
      <c r="BG464" s="198"/>
      <c r="BH464" s="198"/>
      <c r="BI464" s="198"/>
      <c r="BJ464" s="198"/>
      <c r="BK464" s="198"/>
      <c r="BL464" s="198"/>
      <c r="BM464" s="198"/>
      <c r="BN464" s="198"/>
      <c r="BO464" s="198"/>
      <c r="BP464" s="198"/>
      <c r="BQ464" s="198"/>
      <c r="BR464" s="198"/>
      <c r="BS464" s="198"/>
      <c r="BT464" s="198"/>
      <c r="BU464" s="198"/>
      <c r="BV464" s="198"/>
      <c r="BW464" s="198"/>
      <c r="BX464" s="198"/>
      <c r="BY464" s="198"/>
      <c r="BZ464" s="198"/>
      <c r="CA464" s="198"/>
      <c r="CB464" s="198"/>
      <c r="CC464" s="198"/>
      <c r="CD464" s="198"/>
      <c r="CE464" s="198"/>
      <c r="CF464" s="198"/>
      <c r="CG464" s="198"/>
      <c r="CH464" s="198"/>
      <c r="CI464" s="198"/>
      <c r="CJ464" s="198"/>
      <c r="CK464" s="198"/>
      <c r="CL464" s="198"/>
      <c r="CM464" s="198"/>
      <c r="CN464" s="198"/>
      <c r="CO464" s="198"/>
      <c r="CP464" s="198"/>
      <c r="CQ464" s="198"/>
      <c r="CR464" s="198"/>
      <c r="CS464" s="198"/>
      <c r="CT464" s="198"/>
      <c r="CU464" s="198"/>
      <c r="CV464" s="198"/>
      <c r="CW464" s="198"/>
      <c r="CX464" s="198"/>
      <c r="CY464" s="198"/>
      <c r="CZ464" s="198"/>
      <c r="DA464" s="198"/>
      <c r="DB464" s="198"/>
      <c r="DC464" s="198"/>
      <c r="DD464" s="198"/>
      <c r="DE464" s="198"/>
      <c r="DF464" s="198"/>
      <c r="DG464" s="198"/>
      <c r="DH464" s="198"/>
      <c r="DI464" s="198"/>
      <c r="DJ464" s="198"/>
      <c r="DK464" s="198"/>
      <c r="DL464" s="198"/>
      <c r="DM464" s="198"/>
      <c r="DN464" s="198"/>
      <c r="DO464" s="198"/>
      <c r="DP464" s="198"/>
      <c r="DQ464" s="198"/>
      <c r="DR464" s="198"/>
      <c r="DS464" s="198"/>
      <c r="DT464" s="198"/>
      <c r="DU464" s="198"/>
      <c r="DV464" s="198"/>
      <c r="DW464" s="198"/>
      <c r="DX464" s="198"/>
      <c r="DY464" s="198"/>
      <c r="DZ464" s="198"/>
      <c r="EA464" s="198"/>
      <c r="EB464" s="198"/>
      <c r="EC464" s="198"/>
      <c r="ED464" s="198"/>
      <c r="EE464" s="198"/>
      <c r="EF464" s="198"/>
      <c r="EG464" s="198"/>
      <c r="EH464" s="198"/>
      <c r="EI464" s="198"/>
      <c r="EJ464" s="198"/>
      <c r="EK464" s="198"/>
      <c r="EL464" s="198"/>
      <c r="EM464" s="198"/>
      <c r="EN464" s="198"/>
      <c r="EO464" s="198"/>
      <c r="EP464" s="198"/>
      <c r="EQ464" s="198"/>
      <c r="ER464" s="198"/>
      <c r="ES464" s="198"/>
      <c r="ET464" s="198"/>
      <c r="EU464" s="198"/>
      <c r="EV464" s="198"/>
      <c r="EW464" s="198"/>
      <c r="EX464" s="198"/>
      <c r="EY464" s="198"/>
      <c r="EZ464" s="198"/>
      <c r="FA464" s="198"/>
      <c r="FB464" s="198"/>
      <c r="FC464" s="198"/>
      <c r="FD464" s="198"/>
      <c r="FE464" s="198"/>
      <c r="FF464" s="198"/>
      <c r="FG464" s="198"/>
      <c r="FH464" s="198"/>
      <c r="FI464" s="198"/>
      <c r="FJ464" s="198"/>
      <c r="FK464" s="198"/>
      <c r="FL464" s="198"/>
      <c r="FM464" s="198"/>
      <c r="FN464" s="198"/>
      <c r="FO464" s="198"/>
      <c r="FP464" s="198"/>
      <c r="FQ464" s="198"/>
      <c r="FR464" s="198"/>
      <c r="FS464" s="198"/>
      <c r="FT464" s="198"/>
      <c r="FU464" s="198"/>
      <c r="FV464" s="198"/>
      <c r="FW464" s="198"/>
      <c r="FX464" s="198"/>
    </row>
    <row r="465" spans="1:180" ht="30" x14ac:dyDescent="0.2">
      <c r="A465" s="92">
        <v>418</v>
      </c>
      <c r="B465" s="90" t="s">
        <v>626</v>
      </c>
      <c r="C465" s="91" t="s">
        <v>323</v>
      </c>
      <c r="D465" s="108">
        <v>22.03</v>
      </c>
      <c r="E465" s="175">
        <f t="shared" si="51"/>
        <v>3.9654000000000003</v>
      </c>
      <c r="F465" s="176">
        <f t="shared" si="52"/>
        <v>25.9954</v>
      </c>
      <c r="G465" s="92" t="s">
        <v>80</v>
      </c>
      <c r="H465" s="91" t="s">
        <v>79</v>
      </c>
      <c r="I465" s="87">
        <v>100</v>
      </c>
      <c r="J465" s="172">
        <f t="shared" ref="J465:J471" si="53">0.2*I465</f>
        <v>20</v>
      </c>
      <c r="K465" s="87">
        <f t="shared" ref="K465:K471" si="54">I465+J465</f>
        <v>120</v>
      </c>
      <c r="L465" s="198"/>
      <c r="M465" s="198"/>
      <c r="N465" s="198"/>
      <c r="O465" s="198"/>
      <c r="P465" s="198"/>
      <c r="Q465" s="198"/>
      <c r="R465" s="198"/>
      <c r="S465" s="198"/>
      <c r="T465" s="198"/>
      <c r="U465" s="198"/>
      <c r="V465" s="198"/>
      <c r="W465" s="198"/>
      <c r="X465" s="198"/>
      <c r="Y465" s="198"/>
      <c r="Z465" s="198"/>
      <c r="AA465" s="198"/>
      <c r="AB465" s="198"/>
      <c r="AC465" s="198"/>
      <c r="AD465" s="198"/>
      <c r="AE465" s="198"/>
      <c r="AF465" s="198"/>
      <c r="AG465" s="198"/>
      <c r="AH465" s="198"/>
      <c r="AI465" s="198"/>
      <c r="AJ465" s="198"/>
      <c r="AK465" s="198"/>
      <c r="AL465" s="198"/>
      <c r="AM465" s="198"/>
      <c r="AN465" s="198"/>
      <c r="AO465" s="198"/>
      <c r="AP465" s="198"/>
      <c r="AQ465" s="198"/>
      <c r="AR465" s="198"/>
      <c r="AS465" s="198"/>
      <c r="AT465" s="198"/>
      <c r="AU465" s="198"/>
      <c r="AV465" s="198"/>
      <c r="AW465" s="198"/>
      <c r="AX465" s="198"/>
      <c r="AY465" s="198"/>
      <c r="AZ465" s="198"/>
      <c r="BA465" s="198"/>
      <c r="BB465" s="198"/>
      <c r="BC465" s="198"/>
      <c r="BD465" s="198"/>
      <c r="BE465" s="198"/>
      <c r="BF465" s="198"/>
      <c r="BG465" s="198"/>
      <c r="BH465" s="198"/>
      <c r="BI465" s="198"/>
      <c r="BJ465" s="198"/>
      <c r="BK465" s="198"/>
      <c r="BL465" s="198"/>
      <c r="BM465" s="198"/>
      <c r="BN465" s="198"/>
      <c r="BO465" s="198"/>
      <c r="BP465" s="198"/>
      <c r="BQ465" s="198"/>
      <c r="BR465" s="198"/>
      <c r="BS465" s="198"/>
      <c r="BT465" s="198"/>
      <c r="BU465" s="198"/>
      <c r="BV465" s="198"/>
      <c r="BW465" s="198"/>
      <c r="BX465" s="198"/>
      <c r="BY465" s="198"/>
      <c r="BZ465" s="198"/>
      <c r="CA465" s="198"/>
      <c r="CB465" s="198"/>
      <c r="CC465" s="198"/>
      <c r="CD465" s="198"/>
      <c r="CE465" s="198"/>
      <c r="CF465" s="198"/>
      <c r="CG465" s="198"/>
      <c r="CH465" s="198"/>
      <c r="CI465" s="198"/>
      <c r="CJ465" s="198"/>
      <c r="CK465" s="198"/>
      <c r="CL465" s="198"/>
      <c r="CM465" s="198"/>
      <c r="CN465" s="198"/>
      <c r="CO465" s="198"/>
      <c r="CP465" s="198"/>
      <c r="CQ465" s="198"/>
      <c r="CR465" s="198"/>
      <c r="CS465" s="198"/>
      <c r="CT465" s="198"/>
      <c r="CU465" s="198"/>
      <c r="CV465" s="198"/>
      <c r="CW465" s="198"/>
      <c r="CX465" s="198"/>
      <c r="CY465" s="198"/>
      <c r="CZ465" s="198"/>
      <c r="DA465" s="198"/>
      <c r="DB465" s="198"/>
      <c r="DC465" s="198"/>
      <c r="DD465" s="198"/>
      <c r="DE465" s="198"/>
      <c r="DF465" s="198"/>
      <c r="DG465" s="198"/>
      <c r="DH465" s="198"/>
      <c r="DI465" s="198"/>
      <c r="DJ465" s="198"/>
      <c r="DK465" s="198"/>
      <c r="DL465" s="198"/>
      <c r="DM465" s="198"/>
      <c r="DN465" s="198"/>
      <c r="DO465" s="198"/>
      <c r="DP465" s="198"/>
      <c r="DQ465" s="198"/>
      <c r="DR465" s="198"/>
      <c r="DS465" s="198"/>
      <c r="DT465" s="198"/>
      <c r="DU465" s="198"/>
      <c r="DV465" s="198"/>
      <c r="DW465" s="198"/>
      <c r="DX465" s="198"/>
      <c r="DY465" s="198"/>
      <c r="DZ465" s="198"/>
      <c r="EA465" s="198"/>
      <c r="EB465" s="198"/>
      <c r="EC465" s="198"/>
      <c r="ED465" s="198"/>
      <c r="EE465" s="198"/>
      <c r="EF465" s="198"/>
      <c r="EG465" s="198"/>
      <c r="EH465" s="198"/>
      <c r="EI465" s="198"/>
      <c r="EJ465" s="198"/>
      <c r="EK465" s="198"/>
      <c r="EL465" s="198"/>
      <c r="EM465" s="198"/>
      <c r="EN465" s="198"/>
      <c r="EO465" s="198"/>
      <c r="EP465" s="198"/>
      <c r="EQ465" s="198"/>
      <c r="ER465" s="198"/>
      <c r="ES465" s="198"/>
      <c r="ET465" s="198"/>
      <c r="EU465" s="198"/>
      <c r="EV465" s="198"/>
      <c r="EW465" s="198"/>
      <c r="EX465" s="198"/>
      <c r="EY465" s="198"/>
      <c r="EZ465" s="198"/>
      <c r="FA465" s="198"/>
      <c r="FB465" s="198"/>
      <c r="FC465" s="198"/>
      <c r="FD465" s="198"/>
      <c r="FE465" s="198"/>
      <c r="FF465" s="198"/>
      <c r="FG465" s="198"/>
      <c r="FH465" s="198"/>
      <c r="FI465" s="198"/>
      <c r="FJ465" s="198"/>
      <c r="FK465" s="198"/>
      <c r="FL465" s="198"/>
      <c r="FM465" s="198"/>
      <c r="FN465" s="198"/>
      <c r="FO465" s="198"/>
      <c r="FP465" s="198"/>
      <c r="FQ465" s="198"/>
      <c r="FR465" s="198"/>
      <c r="FS465" s="198"/>
      <c r="FT465" s="198"/>
      <c r="FU465" s="198"/>
      <c r="FV465" s="198"/>
      <c r="FW465" s="198"/>
      <c r="FX465" s="198"/>
    </row>
    <row r="466" spans="1:180" s="22" customFormat="1" ht="30" customHeight="1" x14ac:dyDescent="0.2">
      <c r="A466" s="92">
        <v>419</v>
      </c>
      <c r="B466" s="90" t="s">
        <v>627</v>
      </c>
      <c r="C466" s="91" t="s">
        <v>673</v>
      </c>
      <c r="D466" s="108">
        <v>100</v>
      </c>
      <c r="E466" s="109">
        <f t="shared" si="51"/>
        <v>18</v>
      </c>
      <c r="F466" s="110">
        <f t="shared" si="52"/>
        <v>118</v>
      </c>
      <c r="G466" s="92" t="s">
        <v>82</v>
      </c>
      <c r="H466" s="91" t="s">
        <v>81</v>
      </c>
      <c r="I466" s="87">
        <v>350</v>
      </c>
      <c r="J466" s="172">
        <f t="shared" si="53"/>
        <v>70</v>
      </c>
      <c r="K466" s="87">
        <f t="shared" si="54"/>
        <v>420</v>
      </c>
      <c r="L466" s="198"/>
      <c r="M466" s="198"/>
      <c r="N466" s="198"/>
      <c r="O466" s="198"/>
      <c r="P466" s="198"/>
      <c r="Q466" s="198"/>
      <c r="R466" s="198"/>
      <c r="S466" s="198"/>
      <c r="T466" s="198"/>
      <c r="U466" s="198"/>
      <c r="V466" s="198"/>
      <c r="W466" s="198"/>
      <c r="X466" s="198"/>
      <c r="Y466" s="198"/>
      <c r="Z466" s="198"/>
      <c r="AA466" s="198"/>
      <c r="AB466" s="198"/>
      <c r="AC466" s="198"/>
      <c r="AD466" s="198"/>
      <c r="AE466" s="198"/>
      <c r="AF466" s="198"/>
      <c r="AG466" s="198"/>
      <c r="AH466" s="198"/>
      <c r="AI466" s="198"/>
      <c r="AJ466" s="198"/>
      <c r="AK466" s="198"/>
      <c r="AL466" s="198"/>
      <c r="AM466" s="198"/>
      <c r="AN466" s="198"/>
      <c r="AO466" s="198"/>
      <c r="AP466" s="198"/>
      <c r="AQ466" s="198"/>
      <c r="AR466" s="198"/>
      <c r="AS466" s="198"/>
      <c r="AT466" s="198"/>
      <c r="AU466" s="198"/>
      <c r="AV466" s="198"/>
      <c r="AW466" s="198"/>
      <c r="AX466" s="198"/>
      <c r="AY466" s="198"/>
      <c r="AZ466" s="198"/>
      <c r="BA466" s="198"/>
      <c r="BB466" s="198"/>
      <c r="BC466" s="198"/>
      <c r="BD466" s="198"/>
      <c r="BE466" s="198"/>
      <c r="BF466" s="198"/>
      <c r="BG466" s="198"/>
      <c r="BH466" s="198"/>
      <c r="BI466" s="198"/>
      <c r="BJ466" s="198"/>
      <c r="BK466" s="198"/>
      <c r="BL466" s="198"/>
      <c r="BM466" s="198"/>
      <c r="BN466" s="198"/>
      <c r="BO466" s="198"/>
      <c r="BP466" s="198"/>
      <c r="BQ466" s="198"/>
      <c r="BR466" s="198"/>
      <c r="BS466" s="198"/>
      <c r="BT466" s="198"/>
      <c r="BU466" s="198"/>
      <c r="BV466" s="198"/>
      <c r="BW466" s="198"/>
      <c r="BX466" s="198"/>
      <c r="BY466" s="198"/>
      <c r="BZ466" s="198"/>
      <c r="CA466" s="198"/>
      <c r="CB466" s="198"/>
      <c r="CC466" s="198"/>
      <c r="CD466" s="198"/>
      <c r="CE466" s="198"/>
      <c r="CF466" s="198"/>
      <c r="CG466" s="198"/>
      <c r="CH466" s="198"/>
      <c r="CI466" s="198"/>
      <c r="CJ466" s="198"/>
      <c r="CK466" s="198"/>
      <c r="CL466" s="198"/>
      <c r="CM466" s="198"/>
      <c r="CN466" s="198"/>
      <c r="CO466" s="198"/>
      <c r="CP466" s="198"/>
      <c r="CQ466" s="198"/>
      <c r="CR466" s="198"/>
      <c r="CS466" s="198"/>
      <c r="CT466" s="198"/>
      <c r="CU466" s="198"/>
      <c r="CV466" s="198"/>
      <c r="CW466" s="198"/>
      <c r="CX466" s="198"/>
      <c r="CY466" s="198"/>
      <c r="CZ466" s="198"/>
      <c r="DA466" s="198"/>
      <c r="DB466" s="198"/>
      <c r="DC466" s="198"/>
      <c r="DD466" s="198"/>
      <c r="DE466" s="198"/>
      <c r="DF466" s="198"/>
      <c r="DG466" s="198"/>
      <c r="DH466" s="198"/>
      <c r="DI466" s="198"/>
      <c r="DJ466" s="198"/>
      <c r="DK466" s="198"/>
      <c r="DL466" s="198"/>
      <c r="DM466" s="198"/>
      <c r="DN466" s="198"/>
      <c r="DO466" s="198"/>
      <c r="DP466" s="198"/>
      <c r="DQ466" s="198"/>
      <c r="DR466" s="198"/>
      <c r="DS466" s="198"/>
      <c r="DT466" s="198"/>
      <c r="DU466" s="198"/>
      <c r="DV466" s="198"/>
      <c r="DW466" s="198"/>
      <c r="DX466" s="198"/>
      <c r="DY466" s="198"/>
      <c r="DZ466" s="198"/>
      <c r="EA466" s="198"/>
      <c r="EB466" s="198"/>
      <c r="EC466" s="198"/>
      <c r="ED466" s="198"/>
      <c r="EE466" s="198"/>
      <c r="EF466" s="198"/>
      <c r="EG466" s="198"/>
      <c r="EH466" s="198"/>
      <c r="EI466" s="198"/>
      <c r="EJ466" s="198"/>
      <c r="EK466" s="198"/>
      <c r="EL466" s="198"/>
      <c r="EM466" s="198"/>
      <c r="EN466" s="198"/>
      <c r="EO466" s="198"/>
      <c r="EP466" s="198"/>
      <c r="EQ466" s="198"/>
      <c r="ER466" s="198"/>
      <c r="ES466" s="198"/>
      <c r="ET466" s="198"/>
      <c r="EU466" s="198"/>
      <c r="EV466" s="198"/>
      <c r="EW466" s="198"/>
      <c r="EX466" s="198"/>
      <c r="EY466" s="198"/>
      <c r="EZ466" s="198"/>
      <c r="FA466" s="198"/>
      <c r="FB466" s="198"/>
      <c r="FC466" s="198"/>
      <c r="FD466" s="198"/>
      <c r="FE466" s="198"/>
      <c r="FF466" s="198"/>
      <c r="FG466" s="198"/>
      <c r="FH466" s="198"/>
      <c r="FI466" s="198"/>
      <c r="FJ466" s="198"/>
      <c r="FK466" s="198"/>
      <c r="FL466" s="198"/>
      <c r="FM466" s="198"/>
      <c r="FN466" s="198"/>
      <c r="FO466" s="198"/>
      <c r="FP466" s="198"/>
      <c r="FQ466" s="198"/>
      <c r="FR466" s="198"/>
      <c r="FS466" s="198"/>
      <c r="FT466" s="198"/>
      <c r="FU466" s="198"/>
      <c r="FV466" s="198"/>
      <c r="FW466" s="198"/>
      <c r="FX466" s="198"/>
    </row>
    <row r="467" spans="1:180" s="22" customFormat="1" x14ac:dyDescent="0.2">
      <c r="A467" s="92">
        <v>420</v>
      </c>
      <c r="B467" s="137" t="s">
        <v>726</v>
      </c>
      <c r="C467" s="167" t="s">
        <v>727</v>
      </c>
      <c r="D467" s="108">
        <v>100</v>
      </c>
      <c r="E467" s="109">
        <f t="shared" si="51"/>
        <v>18</v>
      </c>
      <c r="F467" s="110">
        <f t="shared" si="52"/>
        <v>118</v>
      </c>
      <c r="G467" s="92" t="s">
        <v>1773</v>
      </c>
      <c r="H467" s="91" t="s">
        <v>1777</v>
      </c>
      <c r="I467" s="87">
        <v>100</v>
      </c>
      <c r="J467" s="172">
        <f t="shared" si="53"/>
        <v>20</v>
      </c>
      <c r="K467" s="87">
        <f t="shared" si="54"/>
        <v>120</v>
      </c>
      <c r="L467" s="198"/>
      <c r="M467" s="198"/>
      <c r="N467" s="198"/>
      <c r="O467" s="198"/>
      <c r="P467" s="198"/>
      <c r="Q467" s="198"/>
      <c r="R467" s="198"/>
      <c r="S467" s="198"/>
      <c r="T467" s="198"/>
      <c r="U467" s="198"/>
      <c r="V467" s="198"/>
      <c r="W467" s="198"/>
      <c r="X467" s="198"/>
      <c r="Y467" s="198"/>
      <c r="Z467" s="198"/>
      <c r="AA467" s="198"/>
      <c r="AB467" s="198"/>
      <c r="AC467" s="198"/>
      <c r="AD467" s="198"/>
      <c r="AE467" s="198"/>
      <c r="AF467" s="198"/>
      <c r="AG467" s="198"/>
      <c r="AH467" s="198"/>
      <c r="AI467" s="198"/>
      <c r="AJ467" s="198"/>
      <c r="AK467" s="198"/>
      <c r="AL467" s="198"/>
      <c r="AM467" s="198"/>
      <c r="AN467" s="198"/>
      <c r="AO467" s="198"/>
      <c r="AP467" s="198"/>
      <c r="AQ467" s="198"/>
      <c r="AR467" s="198"/>
      <c r="AS467" s="198"/>
      <c r="AT467" s="198"/>
      <c r="AU467" s="198"/>
      <c r="AV467" s="198"/>
      <c r="AW467" s="198"/>
      <c r="AX467" s="198"/>
      <c r="AY467" s="198"/>
      <c r="AZ467" s="198"/>
      <c r="BA467" s="198"/>
      <c r="BB467" s="198"/>
      <c r="BC467" s="198"/>
      <c r="BD467" s="198"/>
      <c r="BE467" s="198"/>
      <c r="BF467" s="198"/>
      <c r="BG467" s="198"/>
      <c r="BH467" s="198"/>
      <c r="BI467" s="198"/>
      <c r="BJ467" s="198"/>
      <c r="BK467" s="198"/>
      <c r="BL467" s="198"/>
      <c r="BM467" s="198"/>
      <c r="BN467" s="198"/>
      <c r="BO467" s="198"/>
      <c r="BP467" s="198"/>
      <c r="BQ467" s="198"/>
      <c r="BR467" s="198"/>
      <c r="BS467" s="198"/>
      <c r="BT467" s="198"/>
      <c r="BU467" s="198"/>
      <c r="BV467" s="198"/>
      <c r="BW467" s="198"/>
      <c r="BX467" s="198"/>
      <c r="BY467" s="198"/>
      <c r="BZ467" s="198"/>
      <c r="CA467" s="198"/>
      <c r="CB467" s="198"/>
      <c r="CC467" s="198"/>
      <c r="CD467" s="198"/>
      <c r="CE467" s="198"/>
      <c r="CF467" s="198"/>
      <c r="CG467" s="198"/>
      <c r="CH467" s="198"/>
      <c r="CI467" s="198"/>
      <c r="CJ467" s="198"/>
      <c r="CK467" s="198"/>
      <c r="CL467" s="198"/>
      <c r="CM467" s="198"/>
      <c r="CN467" s="198"/>
      <c r="CO467" s="198"/>
      <c r="CP467" s="198"/>
      <c r="CQ467" s="198"/>
      <c r="CR467" s="198"/>
      <c r="CS467" s="198"/>
      <c r="CT467" s="198"/>
      <c r="CU467" s="198"/>
      <c r="CV467" s="198"/>
      <c r="CW467" s="198"/>
      <c r="CX467" s="198"/>
      <c r="CY467" s="198"/>
      <c r="CZ467" s="198"/>
      <c r="DA467" s="198"/>
      <c r="DB467" s="198"/>
      <c r="DC467" s="198"/>
      <c r="DD467" s="198"/>
      <c r="DE467" s="198"/>
      <c r="DF467" s="198"/>
      <c r="DG467" s="198"/>
      <c r="DH467" s="198"/>
      <c r="DI467" s="198"/>
      <c r="DJ467" s="198"/>
      <c r="DK467" s="198"/>
      <c r="DL467" s="198"/>
      <c r="DM467" s="198"/>
      <c r="DN467" s="198"/>
      <c r="DO467" s="198"/>
      <c r="DP467" s="198"/>
      <c r="DQ467" s="198"/>
      <c r="DR467" s="198"/>
      <c r="DS467" s="198"/>
      <c r="DT467" s="198"/>
      <c r="DU467" s="198"/>
      <c r="DV467" s="198"/>
      <c r="DW467" s="198"/>
      <c r="DX467" s="198"/>
      <c r="DY467" s="198"/>
      <c r="DZ467" s="198"/>
      <c r="EA467" s="198"/>
      <c r="EB467" s="198"/>
      <c r="EC467" s="198"/>
      <c r="ED467" s="198"/>
      <c r="EE467" s="198"/>
      <c r="EF467" s="198"/>
      <c r="EG467" s="198"/>
      <c r="EH467" s="198"/>
      <c r="EI467" s="198"/>
      <c r="EJ467" s="198"/>
      <c r="EK467" s="198"/>
      <c r="EL467" s="198"/>
      <c r="EM467" s="198"/>
      <c r="EN467" s="198"/>
      <c r="EO467" s="198"/>
      <c r="EP467" s="198"/>
      <c r="EQ467" s="198"/>
      <c r="ER467" s="198"/>
      <c r="ES467" s="198"/>
      <c r="ET467" s="198"/>
      <c r="EU467" s="198"/>
      <c r="EV467" s="198"/>
      <c r="EW467" s="198"/>
      <c r="EX467" s="198"/>
      <c r="EY467" s="198"/>
      <c r="EZ467" s="198"/>
      <c r="FA467" s="198"/>
      <c r="FB467" s="198"/>
      <c r="FC467" s="198"/>
      <c r="FD467" s="198"/>
      <c r="FE467" s="198"/>
      <c r="FF467" s="198"/>
      <c r="FG467" s="198"/>
      <c r="FH467" s="198"/>
      <c r="FI467" s="198"/>
      <c r="FJ467" s="198"/>
      <c r="FK467" s="198"/>
      <c r="FL467" s="198"/>
      <c r="FM467" s="198"/>
      <c r="FN467" s="198"/>
      <c r="FO467" s="198"/>
      <c r="FP467" s="198"/>
      <c r="FQ467" s="198"/>
      <c r="FR467" s="198"/>
      <c r="FS467" s="198"/>
      <c r="FT467" s="198"/>
      <c r="FU467" s="198"/>
      <c r="FV467" s="198"/>
      <c r="FW467" s="198"/>
      <c r="FX467" s="198"/>
    </row>
    <row r="468" spans="1:180" s="22" customFormat="1" ht="30" x14ac:dyDescent="0.2">
      <c r="A468" s="92">
        <v>421</v>
      </c>
      <c r="B468" s="92" t="s">
        <v>635</v>
      </c>
      <c r="C468" s="129" t="s">
        <v>417</v>
      </c>
      <c r="D468" s="108">
        <v>200</v>
      </c>
      <c r="E468" s="109">
        <f t="shared" si="51"/>
        <v>36</v>
      </c>
      <c r="F468" s="110">
        <f t="shared" si="52"/>
        <v>236</v>
      </c>
      <c r="G468" s="92" t="s">
        <v>1772</v>
      </c>
      <c r="H468" s="91" t="s">
        <v>1776</v>
      </c>
      <c r="I468" s="87">
        <v>50</v>
      </c>
      <c r="J468" s="172">
        <f t="shared" si="53"/>
        <v>10</v>
      </c>
      <c r="K468" s="87">
        <f t="shared" si="54"/>
        <v>60</v>
      </c>
      <c r="L468" s="198"/>
      <c r="M468" s="198"/>
      <c r="N468" s="198"/>
      <c r="O468" s="198"/>
      <c r="P468" s="198"/>
      <c r="Q468" s="198"/>
      <c r="R468" s="198"/>
      <c r="S468" s="198"/>
      <c r="T468" s="198"/>
      <c r="U468" s="198"/>
      <c r="V468" s="198"/>
      <c r="W468" s="198"/>
      <c r="X468" s="198"/>
      <c r="Y468" s="198"/>
      <c r="Z468" s="198"/>
      <c r="AA468" s="198"/>
      <c r="AB468" s="198"/>
      <c r="AC468" s="198"/>
      <c r="AD468" s="198"/>
      <c r="AE468" s="198"/>
      <c r="AF468" s="198"/>
      <c r="AG468" s="198"/>
      <c r="AH468" s="198"/>
      <c r="AI468" s="198"/>
      <c r="AJ468" s="198"/>
      <c r="AK468" s="198"/>
      <c r="AL468" s="198"/>
      <c r="AM468" s="198"/>
      <c r="AN468" s="198"/>
      <c r="AO468" s="198"/>
      <c r="AP468" s="198"/>
      <c r="AQ468" s="198"/>
      <c r="AR468" s="198"/>
      <c r="AS468" s="198"/>
      <c r="AT468" s="198"/>
      <c r="AU468" s="198"/>
      <c r="AV468" s="198"/>
      <c r="AW468" s="198"/>
      <c r="AX468" s="198"/>
      <c r="AY468" s="198"/>
      <c r="AZ468" s="198"/>
      <c r="BA468" s="198"/>
      <c r="BB468" s="198"/>
      <c r="BC468" s="198"/>
      <c r="BD468" s="198"/>
      <c r="BE468" s="198"/>
      <c r="BF468" s="198"/>
      <c r="BG468" s="198"/>
      <c r="BH468" s="198"/>
      <c r="BI468" s="198"/>
      <c r="BJ468" s="198"/>
      <c r="BK468" s="198"/>
      <c r="BL468" s="198"/>
      <c r="BM468" s="198"/>
      <c r="BN468" s="198"/>
      <c r="BO468" s="198"/>
      <c r="BP468" s="198"/>
      <c r="BQ468" s="198"/>
      <c r="BR468" s="198"/>
      <c r="BS468" s="198"/>
      <c r="BT468" s="198"/>
      <c r="BU468" s="198"/>
      <c r="BV468" s="198"/>
      <c r="BW468" s="198"/>
      <c r="BX468" s="198"/>
      <c r="BY468" s="198"/>
      <c r="BZ468" s="198"/>
      <c r="CA468" s="198"/>
      <c r="CB468" s="198"/>
      <c r="CC468" s="198"/>
      <c r="CD468" s="198"/>
      <c r="CE468" s="198"/>
      <c r="CF468" s="198"/>
      <c r="CG468" s="198"/>
      <c r="CH468" s="198"/>
      <c r="CI468" s="198"/>
      <c r="CJ468" s="198"/>
      <c r="CK468" s="198"/>
      <c r="CL468" s="198"/>
      <c r="CM468" s="198"/>
      <c r="CN468" s="198"/>
      <c r="CO468" s="198"/>
      <c r="CP468" s="198"/>
      <c r="CQ468" s="198"/>
      <c r="CR468" s="198"/>
      <c r="CS468" s="198"/>
      <c r="CT468" s="198"/>
      <c r="CU468" s="198"/>
      <c r="CV468" s="198"/>
      <c r="CW468" s="198"/>
      <c r="CX468" s="198"/>
      <c r="CY468" s="198"/>
      <c r="CZ468" s="198"/>
      <c r="DA468" s="198"/>
      <c r="DB468" s="198"/>
      <c r="DC468" s="198"/>
      <c r="DD468" s="198"/>
      <c r="DE468" s="198"/>
      <c r="DF468" s="198"/>
      <c r="DG468" s="198"/>
      <c r="DH468" s="198"/>
      <c r="DI468" s="198"/>
      <c r="DJ468" s="198"/>
      <c r="DK468" s="198"/>
      <c r="DL468" s="198"/>
      <c r="DM468" s="198"/>
      <c r="DN468" s="198"/>
      <c r="DO468" s="198"/>
      <c r="DP468" s="198"/>
      <c r="DQ468" s="198"/>
      <c r="DR468" s="198"/>
      <c r="DS468" s="198"/>
      <c r="DT468" s="198"/>
      <c r="DU468" s="198"/>
      <c r="DV468" s="198"/>
      <c r="DW468" s="198"/>
      <c r="DX468" s="198"/>
      <c r="DY468" s="198"/>
      <c r="DZ468" s="198"/>
      <c r="EA468" s="198"/>
      <c r="EB468" s="198"/>
      <c r="EC468" s="198"/>
      <c r="ED468" s="198"/>
      <c r="EE468" s="198"/>
      <c r="EF468" s="198"/>
      <c r="EG468" s="198"/>
      <c r="EH468" s="198"/>
      <c r="EI468" s="198"/>
      <c r="EJ468" s="198"/>
      <c r="EK468" s="198"/>
      <c r="EL468" s="198"/>
      <c r="EM468" s="198"/>
      <c r="EN468" s="198"/>
      <c r="EO468" s="198"/>
      <c r="EP468" s="198"/>
      <c r="EQ468" s="198"/>
      <c r="ER468" s="198"/>
      <c r="ES468" s="198"/>
      <c r="ET468" s="198"/>
      <c r="EU468" s="198"/>
      <c r="EV468" s="198"/>
      <c r="EW468" s="198"/>
      <c r="EX468" s="198"/>
      <c r="EY468" s="198"/>
      <c r="EZ468" s="198"/>
      <c r="FA468" s="198"/>
      <c r="FB468" s="198"/>
      <c r="FC468" s="198"/>
      <c r="FD468" s="198"/>
      <c r="FE468" s="198"/>
      <c r="FF468" s="198"/>
      <c r="FG468" s="198"/>
      <c r="FH468" s="198"/>
      <c r="FI468" s="198"/>
      <c r="FJ468" s="198"/>
      <c r="FK468" s="198"/>
      <c r="FL468" s="198"/>
      <c r="FM468" s="198"/>
      <c r="FN468" s="198"/>
      <c r="FO468" s="198"/>
      <c r="FP468" s="198"/>
      <c r="FQ468" s="198"/>
      <c r="FR468" s="198"/>
      <c r="FS468" s="198"/>
      <c r="FT468" s="198"/>
      <c r="FU468" s="198"/>
      <c r="FV468" s="198"/>
      <c r="FW468" s="198"/>
      <c r="FX468" s="198"/>
    </row>
    <row r="469" spans="1:180" s="22" customFormat="1" ht="18.75" customHeight="1" x14ac:dyDescent="0.2">
      <c r="A469" s="92">
        <v>422</v>
      </c>
      <c r="B469" s="95" t="s">
        <v>1252</v>
      </c>
      <c r="C469" s="177" t="s">
        <v>1415</v>
      </c>
      <c r="D469" s="108"/>
      <c r="E469" s="109"/>
      <c r="F469" s="110"/>
      <c r="G469" s="92" t="s">
        <v>1770</v>
      </c>
      <c r="H469" s="167" t="s">
        <v>727</v>
      </c>
      <c r="I469" s="87">
        <v>100</v>
      </c>
      <c r="J469" s="172">
        <f t="shared" si="53"/>
        <v>20</v>
      </c>
      <c r="K469" s="87">
        <f t="shared" si="54"/>
        <v>120</v>
      </c>
      <c r="L469" s="198"/>
      <c r="M469" s="198"/>
      <c r="N469" s="198"/>
      <c r="O469" s="198"/>
      <c r="P469" s="198"/>
      <c r="Q469" s="198"/>
      <c r="R469" s="198"/>
      <c r="S469" s="198"/>
      <c r="T469" s="198"/>
      <c r="U469" s="198"/>
      <c r="V469" s="198"/>
      <c r="W469" s="198"/>
      <c r="X469" s="198"/>
      <c r="Y469" s="198"/>
      <c r="Z469" s="198"/>
      <c r="AA469" s="198"/>
      <c r="AB469" s="198"/>
      <c r="AC469" s="198"/>
      <c r="AD469" s="198"/>
      <c r="AE469" s="198"/>
      <c r="AF469" s="198"/>
      <c r="AG469" s="198"/>
      <c r="AH469" s="198"/>
      <c r="AI469" s="198"/>
      <c r="AJ469" s="198"/>
      <c r="AK469" s="198"/>
      <c r="AL469" s="198"/>
      <c r="AM469" s="198"/>
      <c r="AN469" s="198"/>
      <c r="AO469" s="198"/>
      <c r="AP469" s="198"/>
      <c r="AQ469" s="198"/>
      <c r="AR469" s="198"/>
      <c r="AS469" s="198"/>
      <c r="AT469" s="198"/>
      <c r="AU469" s="198"/>
      <c r="AV469" s="198"/>
      <c r="AW469" s="198"/>
      <c r="AX469" s="198"/>
      <c r="AY469" s="198"/>
      <c r="AZ469" s="198"/>
      <c r="BA469" s="198"/>
      <c r="BB469" s="198"/>
      <c r="BC469" s="198"/>
      <c r="BD469" s="198"/>
      <c r="BE469" s="198"/>
      <c r="BF469" s="198"/>
      <c r="BG469" s="198"/>
      <c r="BH469" s="198"/>
      <c r="BI469" s="198"/>
      <c r="BJ469" s="198"/>
      <c r="BK469" s="198"/>
      <c r="BL469" s="198"/>
      <c r="BM469" s="198"/>
      <c r="BN469" s="198"/>
      <c r="BO469" s="198"/>
      <c r="BP469" s="198"/>
      <c r="BQ469" s="198"/>
      <c r="BR469" s="198"/>
      <c r="BS469" s="198"/>
      <c r="BT469" s="198"/>
      <c r="BU469" s="198"/>
      <c r="BV469" s="198"/>
      <c r="BW469" s="198"/>
      <c r="BX469" s="198"/>
      <c r="BY469" s="198"/>
      <c r="BZ469" s="198"/>
      <c r="CA469" s="198"/>
      <c r="CB469" s="198"/>
      <c r="CC469" s="198"/>
      <c r="CD469" s="198"/>
      <c r="CE469" s="198"/>
      <c r="CF469" s="198"/>
      <c r="CG469" s="198"/>
      <c r="CH469" s="198"/>
      <c r="CI469" s="198"/>
      <c r="CJ469" s="198"/>
      <c r="CK469" s="198"/>
      <c r="CL469" s="198"/>
      <c r="CM469" s="198"/>
      <c r="CN469" s="198"/>
      <c r="CO469" s="198"/>
      <c r="CP469" s="198"/>
      <c r="CQ469" s="198"/>
      <c r="CR469" s="198"/>
      <c r="CS469" s="198"/>
      <c r="CT469" s="198"/>
      <c r="CU469" s="198"/>
      <c r="CV469" s="198"/>
      <c r="CW469" s="198"/>
      <c r="CX469" s="198"/>
      <c r="CY469" s="198"/>
      <c r="CZ469" s="198"/>
      <c r="DA469" s="198"/>
      <c r="DB469" s="198"/>
      <c r="DC469" s="198"/>
      <c r="DD469" s="198"/>
      <c r="DE469" s="198"/>
      <c r="DF469" s="198"/>
      <c r="DG469" s="198"/>
      <c r="DH469" s="198"/>
      <c r="DI469" s="198"/>
      <c r="DJ469" s="198"/>
      <c r="DK469" s="198"/>
      <c r="DL469" s="198"/>
      <c r="DM469" s="198"/>
      <c r="DN469" s="198"/>
      <c r="DO469" s="198"/>
      <c r="DP469" s="198"/>
      <c r="DQ469" s="198"/>
      <c r="DR469" s="198"/>
      <c r="DS469" s="198"/>
      <c r="DT469" s="198"/>
      <c r="DU469" s="198"/>
      <c r="DV469" s="198"/>
      <c r="DW469" s="198"/>
      <c r="DX469" s="198"/>
      <c r="DY469" s="198"/>
      <c r="DZ469" s="198"/>
      <c r="EA469" s="198"/>
      <c r="EB469" s="198"/>
      <c r="EC469" s="198"/>
      <c r="ED469" s="198"/>
      <c r="EE469" s="198"/>
      <c r="EF469" s="198"/>
      <c r="EG469" s="198"/>
      <c r="EH469" s="198"/>
      <c r="EI469" s="198"/>
      <c r="EJ469" s="198"/>
      <c r="EK469" s="198"/>
      <c r="EL469" s="198"/>
      <c r="EM469" s="198"/>
      <c r="EN469" s="198"/>
      <c r="EO469" s="198"/>
      <c r="EP469" s="198"/>
      <c r="EQ469" s="198"/>
      <c r="ER469" s="198"/>
      <c r="ES469" s="198"/>
      <c r="ET469" s="198"/>
      <c r="EU469" s="198"/>
      <c r="EV469" s="198"/>
      <c r="EW469" s="198"/>
      <c r="EX469" s="198"/>
      <c r="EY469" s="198"/>
      <c r="EZ469" s="198"/>
      <c r="FA469" s="198"/>
      <c r="FB469" s="198"/>
      <c r="FC469" s="198"/>
      <c r="FD469" s="198"/>
      <c r="FE469" s="198"/>
      <c r="FF469" s="198"/>
      <c r="FG469" s="198"/>
      <c r="FH469" s="198"/>
      <c r="FI469" s="198"/>
      <c r="FJ469" s="198"/>
      <c r="FK469" s="198"/>
      <c r="FL469" s="198"/>
      <c r="FM469" s="198"/>
      <c r="FN469" s="198"/>
      <c r="FO469" s="198"/>
      <c r="FP469" s="198"/>
      <c r="FQ469" s="198"/>
      <c r="FR469" s="198"/>
      <c r="FS469" s="198"/>
      <c r="FT469" s="198"/>
      <c r="FU469" s="198"/>
      <c r="FV469" s="198"/>
      <c r="FW469" s="198"/>
      <c r="FX469" s="198"/>
    </row>
    <row r="470" spans="1:180" s="22" customFormat="1" x14ac:dyDescent="0.2">
      <c r="A470" s="92">
        <v>423</v>
      </c>
      <c r="B470" s="95"/>
      <c r="C470" s="177"/>
      <c r="D470" s="108"/>
      <c r="E470" s="109"/>
      <c r="F470" s="110"/>
      <c r="G470" s="92" t="s">
        <v>1769</v>
      </c>
      <c r="H470" s="129" t="s">
        <v>1778</v>
      </c>
      <c r="I470" s="87">
        <v>200</v>
      </c>
      <c r="J470" s="172">
        <f t="shared" si="53"/>
        <v>40</v>
      </c>
      <c r="K470" s="87">
        <f t="shared" si="54"/>
        <v>240</v>
      </c>
      <c r="L470" s="198"/>
      <c r="M470" s="198"/>
      <c r="N470" s="198"/>
      <c r="O470" s="198"/>
      <c r="P470" s="198"/>
      <c r="Q470" s="198"/>
      <c r="R470" s="198"/>
      <c r="S470" s="198"/>
      <c r="T470" s="198"/>
      <c r="U470" s="198"/>
      <c r="V470" s="198"/>
      <c r="W470" s="198"/>
      <c r="X470" s="198"/>
      <c r="Y470" s="198"/>
      <c r="Z470" s="198"/>
      <c r="AA470" s="198"/>
      <c r="AB470" s="198"/>
      <c r="AC470" s="198"/>
      <c r="AD470" s="198"/>
      <c r="AE470" s="198"/>
      <c r="AF470" s="198"/>
      <c r="AG470" s="198"/>
      <c r="AH470" s="198"/>
      <c r="AI470" s="198"/>
      <c r="AJ470" s="198"/>
      <c r="AK470" s="198"/>
      <c r="AL470" s="198"/>
      <c r="AM470" s="198"/>
      <c r="AN470" s="198"/>
      <c r="AO470" s="198"/>
      <c r="AP470" s="198"/>
      <c r="AQ470" s="198"/>
      <c r="AR470" s="198"/>
      <c r="AS470" s="198"/>
      <c r="AT470" s="198"/>
      <c r="AU470" s="198"/>
      <c r="AV470" s="198"/>
      <c r="AW470" s="198"/>
      <c r="AX470" s="198"/>
      <c r="AY470" s="198"/>
      <c r="AZ470" s="198"/>
      <c r="BA470" s="198"/>
      <c r="BB470" s="198"/>
      <c r="BC470" s="198"/>
      <c r="BD470" s="198"/>
      <c r="BE470" s="198"/>
      <c r="BF470" s="198"/>
      <c r="BG470" s="198"/>
      <c r="BH470" s="198"/>
      <c r="BI470" s="198"/>
      <c r="BJ470" s="198"/>
      <c r="BK470" s="198"/>
      <c r="BL470" s="198"/>
      <c r="BM470" s="198"/>
      <c r="BN470" s="198"/>
      <c r="BO470" s="198"/>
      <c r="BP470" s="198"/>
      <c r="BQ470" s="198"/>
      <c r="BR470" s="198"/>
      <c r="BS470" s="198"/>
      <c r="BT470" s="198"/>
      <c r="BU470" s="198"/>
      <c r="BV470" s="198"/>
      <c r="BW470" s="198"/>
      <c r="BX470" s="198"/>
      <c r="BY470" s="198"/>
      <c r="BZ470" s="198"/>
      <c r="CA470" s="198"/>
      <c r="CB470" s="198"/>
      <c r="CC470" s="198"/>
      <c r="CD470" s="198"/>
      <c r="CE470" s="198"/>
      <c r="CF470" s="198"/>
      <c r="CG470" s="198"/>
      <c r="CH470" s="198"/>
      <c r="CI470" s="198"/>
      <c r="CJ470" s="198"/>
      <c r="CK470" s="198"/>
      <c r="CL470" s="198"/>
      <c r="CM470" s="198"/>
      <c r="CN470" s="198"/>
      <c r="CO470" s="198"/>
      <c r="CP470" s="198"/>
      <c r="CQ470" s="198"/>
      <c r="CR470" s="198"/>
      <c r="CS470" s="198"/>
      <c r="CT470" s="198"/>
      <c r="CU470" s="198"/>
      <c r="CV470" s="198"/>
      <c r="CW470" s="198"/>
      <c r="CX470" s="198"/>
      <c r="CY470" s="198"/>
      <c r="CZ470" s="198"/>
      <c r="DA470" s="198"/>
      <c r="DB470" s="198"/>
      <c r="DC470" s="198"/>
      <c r="DD470" s="198"/>
      <c r="DE470" s="198"/>
      <c r="DF470" s="198"/>
      <c r="DG470" s="198"/>
      <c r="DH470" s="198"/>
      <c r="DI470" s="198"/>
      <c r="DJ470" s="198"/>
      <c r="DK470" s="198"/>
      <c r="DL470" s="198"/>
      <c r="DM470" s="198"/>
      <c r="DN470" s="198"/>
      <c r="DO470" s="198"/>
      <c r="DP470" s="198"/>
      <c r="DQ470" s="198"/>
      <c r="DR470" s="198"/>
      <c r="DS470" s="198"/>
      <c r="DT470" s="198"/>
      <c r="DU470" s="198"/>
      <c r="DV470" s="198"/>
      <c r="DW470" s="198"/>
      <c r="DX470" s="198"/>
      <c r="DY470" s="198"/>
      <c r="DZ470" s="198"/>
      <c r="EA470" s="198"/>
      <c r="EB470" s="198"/>
      <c r="EC470" s="198"/>
      <c r="ED470" s="198"/>
      <c r="EE470" s="198"/>
      <c r="EF470" s="198"/>
      <c r="EG470" s="198"/>
      <c r="EH470" s="198"/>
      <c r="EI470" s="198"/>
      <c r="EJ470" s="198"/>
      <c r="EK470" s="198"/>
      <c r="EL470" s="198"/>
      <c r="EM470" s="198"/>
      <c r="EN470" s="198"/>
      <c r="EO470" s="198"/>
      <c r="EP470" s="198"/>
      <c r="EQ470" s="198"/>
      <c r="ER470" s="198"/>
      <c r="ES470" s="198"/>
      <c r="ET470" s="198"/>
      <c r="EU470" s="198"/>
      <c r="EV470" s="198"/>
      <c r="EW470" s="198"/>
      <c r="EX470" s="198"/>
      <c r="EY470" s="198"/>
      <c r="EZ470" s="198"/>
      <c r="FA470" s="198"/>
      <c r="FB470" s="198"/>
      <c r="FC470" s="198"/>
      <c r="FD470" s="198"/>
      <c r="FE470" s="198"/>
      <c r="FF470" s="198"/>
      <c r="FG470" s="198"/>
      <c r="FH470" s="198"/>
      <c r="FI470" s="198"/>
      <c r="FJ470" s="198"/>
      <c r="FK470" s="198"/>
      <c r="FL470" s="198"/>
      <c r="FM470" s="198"/>
      <c r="FN470" s="198"/>
      <c r="FO470" s="198"/>
      <c r="FP470" s="198"/>
      <c r="FQ470" s="198"/>
      <c r="FR470" s="198"/>
      <c r="FS470" s="198"/>
      <c r="FT470" s="198"/>
      <c r="FU470" s="198"/>
      <c r="FV470" s="198"/>
      <c r="FW470" s="198"/>
      <c r="FX470" s="198"/>
    </row>
    <row r="471" spans="1:180" s="22" customFormat="1" ht="29.25" customHeight="1" x14ac:dyDescent="0.2">
      <c r="A471" s="92">
        <v>424</v>
      </c>
      <c r="B471" s="95"/>
      <c r="C471" s="177"/>
      <c r="D471" s="108"/>
      <c r="E471" s="109"/>
      <c r="F471" s="110"/>
      <c r="G471" s="92" t="s">
        <v>1768</v>
      </c>
      <c r="H471" s="177" t="s">
        <v>404</v>
      </c>
      <c r="I471" s="87">
        <v>350</v>
      </c>
      <c r="J471" s="172">
        <f t="shared" si="53"/>
        <v>70</v>
      </c>
      <c r="K471" s="87">
        <f t="shared" si="54"/>
        <v>420</v>
      </c>
      <c r="L471" s="198"/>
      <c r="M471" s="198"/>
      <c r="N471" s="198"/>
      <c r="O471" s="198"/>
      <c r="P471" s="198"/>
      <c r="Q471" s="198"/>
      <c r="R471" s="198"/>
      <c r="S471" s="198"/>
      <c r="T471" s="198"/>
      <c r="U471" s="198"/>
      <c r="V471" s="198"/>
      <c r="W471" s="198"/>
      <c r="X471" s="198"/>
      <c r="Y471" s="198"/>
      <c r="Z471" s="198"/>
      <c r="AA471" s="198"/>
      <c r="AB471" s="198"/>
      <c r="AC471" s="198"/>
      <c r="AD471" s="198"/>
      <c r="AE471" s="198"/>
      <c r="AF471" s="198"/>
      <c r="AG471" s="198"/>
      <c r="AH471" s="198"/>
      <c r="AI471" s="198"/>
      <c r="AJ471" s="198"/>
      <c r="AK471" s="198"/>
      <c r="AL471" s="198"/>
      <c r="AM471" s="198"/>
      <c r="AN471" s="198"/>
      <c r="AO471" s="198"/>
      <c r="AP471" s="198"/>
      <c r="AQ471" s="198"/>
      <c r="AR471" s="198"/>
      <c r="AS471" s="198"/>
      <c r="AT471" s="198"/>
      <c r="AU471" s="198"/>
      <c r="AV471" s="198"/>
      <c r="AW471" s="198"/>
      <c r="AX471" s="198"/>
      <c r="AY471" s="198"/>
      <c r="AZ471" s="198"/>
      <c r="BA471" s="198"/>
      <c r="BB471" s="198"/>
      <c r="BC471" s="198"/>
      <c r="BD471" s="198"/>
      <c r="BE471" s="198"/>
      <c r="BF471" s="198"/>
      <c r="BG471" s="198"/>
      <c r="BH471" s="198"/>
      <c r="BI471" s="198"/>
      <c r="BJ471" s="198"/>
      <c r="BK471" s="198"/>
      <c r="BL471" s="198"/>
      <c r="BM471" s="198"/>
      <c r="BN471" s="198"/>
      <c r="BO471" s="198"/>
      <c r="BP471" s="198"/>
      <c r="BQ471" s="198"/>
      <c r="BR471" s="198"/>
      <c r="BS471" s="198"/>
      <c r="BT471" s="198"/>
      <c r="BU471" s="198"/>
      <c r="BV471" s="198"/>
      <c r="BW471" s="198"/>
      <c r="BX471" s="198"/>
      <c r="BY471" s="198"/>
      <c r="BZ471" s="198"/>
      <c r="CA471" s="198"/>
      <c r="CB471" s="198"/>
      <c r="CC471" s="198"/>
      <c r="CD471" s="198"/>
      <c r="CE471" s="198"/>
      <c r="CF471" s="198"/>
      <c r="CG471" s="198"/>
      <c r="CH471" s="198"/>
      <c r="CI471" s="198"/>
      <c r="CJ471" s="198"/>
      <c r="CK471" s="198"/>
      <c r="CL471" s="198"/>
      <c r="CM471" s="198"/>
      <c r="CN471" s="198"/>
      <c r="CO471" s="198"/>
      <c r="CP471" s="198"/>
      <c r="CQ471" s="198"/>
      <c r="CR471" s="198"/>
      <c r="CS471" s="198"/>
      <c r="CT471" s="198"/>
      <c r="CU471" s="198"/>
      <c r="CV471" s="198"/>
      <c r="CW471" s="198"/>
      <c r="CX471" s="198"/>
      <c r="CY471" s="198"/>
      <c r="CZ471" s="198"/>
      <c r="DA471" s="198"/>
      <c r="DB471" s="198"/>
      <c r="DC471" s="198"/>
      <c r="DD471" s="198"/>
      <c r="DE471" s="198"/>
      <c r="DF471" s="198"/>
      <c r="DG471" s="198"/>
      <c r="DH471" s="198"/>
      <c r="DI471" s="198"/>
      <c r="DJ471" s="198"/>
      <c r="DK471" s="198"/>
      <c r="DL471" s="198"/>
      <c r="DM471" s="198"/>
      <c r="DN471" s="198"/>
      <c r="DO471" s="198"/>
      <c r="DP471" s="198"/>
      <c r="DQ471" s="198"/>
      <c r="DR471" s="198"/>
      <c r="DS471" s="198"/>
      <c r="DT471" s="198"/>
      <c r="DU471" s="198"/>
      <c r="DV471" s="198"/>
      <c r="DW471" s="198"/>
      <c r="DX471" s="198"/>
      <c r="DY471" s="198"/>
      <c r="DZ471" s="198"/>
      <c r="EA471" s="198"/>
      <c r="EB471" s="198"/>
      <c r="EC471" s="198"/>
      <c r="ED471" s="198"/>
      <c r="EE471" s="198"/>
      <c r="EF471" s="198"/>
      <c r="EG471" s="198"/>
      <c r="EH471" s="198"/>
      <c r="EI471" s="198"/>
      <c r="EJ471" s="198"/>
      <c r="EK471" s="198"/>
      <c r="EL471" s="198"/>
      <c r="EM471" s="198"/>
      <c r="EN471" s="198"/>
      <c r="EO471" s="198"/>
      <c r="EP471" s="198"/>
      <c r="EQ471" s="198"/>
      <c r="ER471" s="198"/>
      <c r="ES471" s="198"/>
      <c r="ET471" s="198"/>
      <c r="EU471" s="198"/>
      <c r="EV471" s="198"/>
      <c r="EW471" s="198"/>
      <c r="EX471" s="198"/>
      <c r="EY471" s="198"/>
      <c r="EZ471" s="198"/>
      <c r="FA471" s="198"/>
      <c r="FB471" s="198"/>
      <c r="FC471" s="198"/>
      <c r="FD471" s="198"/>
      <c r="FE471" s="198"/>
      <c r="FF471" s="198"/>
      <c r="FG471" s="198"/>
      <c r="FH471" s="198"/>
      <c r="FI471" s="198"/>
      <c r="FJ471" s="198"/>
      <c r="FK471" s="198"/>
      <c r="FL471" s="198"/>
      <c r="FM471" s="198"/>
      <c r="FN471" s="198"/>
      <c r="FO471" s="198"/>
      <c r="FP471" s="198"/>
      <c r="FQ471" s="198"/>
      <c r="FR471" s="198"/>
      <c r="FS471" s="198"/>
      <c r="FT471" s="198"/>
      <c r="FU471" s="198"/>
      <c r="FV471" s="198"/>
      <c r="FW471" s="198"/>
      <c r="FX471" s="198"/>
    </row>
    <row r="472" spans="1:180" s="22" customFormat="1" ht="17.25" customHeight="1" x14ac:dyDescent="0.2">
      <c r="A472" s="92">
        <v>425</v>
      </c>
      <c r="B472" s="95"/>
      <c r="C472" s="177"/>
      <c r="D472" s="108"/>
      <c r="E472" s="109"/>
      <c r="F472" s="110"/>
      <c r="G472" s="89" t="s">
        <v>1116</v>
      </c>
      <c r="H472" s="178" t="s">
        <v>18</v>
      </c>
      <c r="I472" s="94">
        <v>250</v>
      </c>
      <c r="J472" s="172">
        <f>I472*0.2</f>
        <v>50</v>
      </c>
      <c r="K472" s="87">
        <f>I472+J472</f>
        <v>300</v>
      </c>
      <c r="L472" s="198"/>
      <c r="M472" s="198"/>
      <c r="N472" s="198"/>
      <c r="O472" s="198"/>
      <c r="P472" s="198"/>
      <c r="Q472" s="198"/>
      <c r="R472" s="198"/>
      <c r="S472" s="198"/>
      <c r="T472" s="198"/>
      <c r="U472" s="198"/>
      <c r="V472" s="198"/>
      <c r="W472" s="198"/>
      <c r="X472" s="198"/>
      <c r="Y472" s="198"/>
      <c r="Z472" s="198"/>
      <c r="AA472" s="198"/>
      <c r="AB472" s="198"/>
      <c r="AC472" s="198"/>
      <c r="AD472" s="198"/>
      <c r="AE472" s="198"/>
      <c r="AF472" s="198"/>
      <c r="AG472" s="198"/>
      <c r="AH472" s="198"/>
      <c r="AI472" s="198"/>
      <c r="AJ472" s="198"/>
      <c r="AK472" s="198"/>
      <c r="AL472" s="198"/>
      <c r="AM472" s="198"/>
      <c r="AN472" s="198"/>
      <c r="AO472" s="198"/>
      <c r="AP472" s="198"/>
      <c r="AQ472" s="198"/>
      <c r="AR472" s="198"/>
      <c r="AS472" s="198"/>
      <c r="AT472" s="198"/>
      <c r="AU472" s="198"/>
      <c r="AV472" s="198"/>
      <c r="AW472" s="198"/>
      <c r="AX472" s="198"/>
      <c r="AY472" s="198"/>
      <c r="AZ472" s="198"/>
      <c r="BA472" s="198"/>
      <c r="BB472" s="198"/>
      <c r="BC472" s="198"/>
      <c r="BD472" s="198"/>
      <c r="BE472" s="198"/>
      <c r="BF472" s="198"/>
      <c r="BG472" s="198"/>
      <c r="BH472" s="198"/>
      <c r="BI472" s="198"/>
      <c r="BJ472" s="198"/>
      <c r="BK472" s="198"/>
      <c r="BL472" s="198"/>
      <c r="BM472" s="198"/>
      <c r="BN472" s="198"/>
      <c r="BO472" s="198"/>
      <c r="BP472" s="198"/>
      <c r="BQ472" s="198"/>
      <c r="BR472" s="198"/>
      <c r="BS472" s="198"/>
      <c r="BT472" s="198"/>
      <c r="BU472" s="198"/>
      <c r="BV472" s="198"/>
      <c r="BW472" s="198"/>
      <c r="BX472" s="198"/>
      <c r="BY472" s="198"/>
      <c r="BZ472" s="198"/>
      <c r="CA472" s="198"/>
      <c r="CB472" s="198"/>
      <c r="CC472" s="198"/>
      <c r="CD472" s="198"/>
      <c r="CE472" s="198"/>
      <c r="CF472" s="198"/>
      <c r="CG472" s="198"/>
      <c r="CH472" s="198"/>
      <c r="CI472" s="198"/>
      <c r="CJ472" s="198"/>
      <c r="CK472" s="198"/>
      <c r="CL472" s="198"/>
      <c r="CM472" s="198"/>
      <c r="CN472" s="198"/>
      <c r="CO472" s="198"/>
      <c r="CP472" s="198"/>
      <c r="CQ472" s="198"/>
      <c r="CR472" s="198"/>
      <c r="CS472" s="198"/>
      <c r="CT472" s="198"/>
      <c r="CU472" s="198"/>
      <c r="CV472" s="198"/>
      <c r="CW472" s="198"/>
      <c r="CX472" s="198"/>
      <c r="CY472" s="198"/>
      <c r="CZ472" s="198"/>
      <c r="DA472" s="198"/>
      <c r="DB472" s="198"/>
      <c r="DC472" s="198"/>
      <c r="DD472" s="198"/>
      <c r="DE472" s="198"/>
      <c r="DF472" s="198"/>
      <c r="DG472" s="198"/>
      <c r="DH472" s="198"/>
      <c r="DI472" s="198"/>
      <c r="DJ472" s="198"/>
      <c r="DK472" s="198"/>
      <c r="DL472" s="198"/>
      <c r="DM472" s="198"/>
      <c r="DN472" s="198"/>
      <c r="DO472" s="198"/>
      <c r="DP472" s="198"/>
      <c r="DQ472" s="198"/>
      <c r="DR472" s="198"/>
      <c r="DS472" s="198"/>
      <c r="DT472" s="198"/>
      <c r="DU472" s="198"/>
      <c r="DV472" s="198"/>
      <c r="DW472" s="198"/>
      <c r="DX472" s="198"/>
      <c r="DY472" s="198"/>
      <c r="DZ472" s="198"/>
      <c r="EA472" s="198"/>
      <c r="EB472" s="198"/>
      <c r="EC472" s="198"/>
      <c r="ED472" s="198"/>
      <c r="EE472" s="198"/>
      <c r="EF472" s="198"/>
      <c r="EG472" s="198"/>
      <c r="EH472" s="198"/>
      <c r="EI472" s="198"/>
      <c r="EJ472" s="198"/>
      <c r="EK472" s="198"/>
      <c r="EL472" s="198"/>
      <c r="EM472" s="198"/>
      <c r="EN472" s="198"/>
      <c r="EO472" s="198"/>
      <c r="EP472" s="198"/>
      <c r="EQ472" s="198"/>
      <c r="ER472" s="198"/>
      <c r="ES472" s="198"/>
      <c r="ET472" s="198"/>
      <c r="EU472" s="198"/>
      <c r="EV472" s="198"/>
      <c r="EW472" s="198"/>
      <c r="EX472" s="198"/>
      <c r="EY472" s="198"/>
      <c r="EZ472" s="198"/>
      <c r="FA472" s="198"/>
      <c r="FB472" s="198"/>
      <c r="FC472" s="198"/>
      <c r="FD472" s="198"/>
      <c r="FE472" s="198"/>
      <c r="FF472" s="198"/>
      <c r="FG472" s="198"/>
      <c r="FH472" s="198"/>
      <c r="FI472" s="198"/>
      <c r="FJ472" s="198"/>
      <c r="FK472" s="198"/>
      <c r="FL472" s="198"/>
      <c r="FM472" s="198"/>
      <c r="FN472" s="198"/>
      <c r="FO472" s="198"/>
      <c r="FP472" s="198"/>
      <c r="FQ472" s="198"/>
      <c r="FR472" s="198"/>
      <c r="FS472" s="198"/>
      <c r="FT472" s="198"/>
      <c r="FU472" s="198"/>
      <c r="FV472" s="198"/>
      <c r="FW472" s="198"/>
      <c r="FX472" s="198"/>
    </row>
    <row r="473" spans="1:180" s="22" customFormat="1" x14ac:dyDescent="0.2">
      <c r="A473" s="92">
        <v>426</v>
      </c>
      <c r="B473" s="95"/>
      <c r="C473" s="114" t="s">
        <v>730</v>
      </c>
      <c r="D473" s="108"/>
      <c r="E473" s="109"/>
      <c r="F473" s="110"/>
      <c r="G473" s="92" t="s">
        <v>77</v>
      </c>
      <c r="H473" s="91" t="s">
        <v>75</v>
      </c>
      <c r="I473" s="87">
        <v>100</v>
      </c>
      <c r="J473" s="172">
        <f>0.2*I473</f>
        <v>20</v>
      </c>
      <c r="K473" s="87">
        <f>I473+J473</f>
        <v>120</v>
      </c>
      <c r="L473" s="198"/>
      <c r="M473" s="198"/>
      <c r="N473" s="198"/>
      <c r="O473" s="198"/>
      <c r="P473" s="198"/>
      <c r="Q473" s="198"/>
      <c r="R473" s="198"/>
      <c r="S473" s="198"/>
      <c r="T473" s="198"/>
      <c r="U473" s="198"/>
      <c r="V473" s="198"/>
      <c r="W473" s="198"/>
      <c r="X473" s="198"/>
      <c r="Y473" s="198"/>
      <c r="Z473" s="198"/>
      <c r="AA473" s="198"/>
      <c r="AB473" s="198"/>
      <c r="AC473" s="198"/>
      <c r="AD473" s="198"/>
      <c r="AE473" s="198"/>
      <c r="AF473" s="198"/>
      <c r="AG473" s="198"/>
      <c r="AH473" s="198"/>
      <c r="AI473" s="198"/>
      <c r="AJ473" s="198"/>
      <c r="AK473" s="198"/>
      <c r="AL473" s="198"/>
      <c r="AM473" s="198"/>
      <c r="AN473" s="198"/>
      <c r="AO473" s="198"/>
      <c r="AP473" s="198"/>
      <c r="AQ473" s="198"/>
      <c r="AR473" s="198"/>
      <c r="AS473" s="198"/>
      <c r="AT473" s="198"/>
      <c r="AU473" s="198"/>
      <c r="AV473" s="198"/>
      <c r="AW473" s="198"/>
      <c r="AX473" s="198"/>
      <c r="AY473" s="198"/>
      <c r="AZ473" s="198"/>
      <c r="BA473" s="198"/>
      <c r="BB473" s="198"/>
      <c r="BC473" s="198"/>
      <c r="BD473" s="198"/>
      <c r="BE473" s="198"/>
      <c r="BF473" s="198"/>
      <c r="BG473" s="198"/>
      <c r="BH473" s="198"/>
      <c r="BI473" s="198"/>
      <c r="BJ473" s="198"/>
      <c r="BK473" s="198"/>
      <c r="BL473" s="198"/>
      <c r="BM473" s="198"/>
      <c r="BN473" s="198"/>
      <c r="BO473" s="198"/>
      <c r="BP473" s="198"/>
      <c r="BQ473" s="198"/>
      <c r="BR473" s="198"/>
      <c r="BS473" s="198"/>
      <c r="BT473" s="198"/>
      <c r="BU473" s="198"/>
      <c r="BV473" s="198"/>
      <c r="BW473" s="198"/>
      <c r="BX473" s="198"/>
      <c r="BY473" s="198"/>
      <c r="BZ473" s="198"/>
      <c r="CA473" s="198"/>
      <c r="CB473" s="198"/>
      <c r="CC473" s="198"/>
      <c r="CD473" s="198"/>
      <c r="CE473" s="198"/>
      <c r="CF473" s="198"/>
      <c r="CG473" s="198"/>
      <c r="CH473" s="198"/>
      <c r="CI473" s="198"/>
      <c r="CJ473" s="198"/>
      <c r="CK473" s="198"/>
      <c r="CL473" s="198"/>
      <c r="CM473" s="198"/>
      <c r="CN473" s="198"/>
      <c r="CO473" s="198"/>
      <c r="CP473" s="198"/>
      <c r="CQ473" s="198"/>
      <c r="CR473" s="198"/>
      <c r="CS473" s="198"/>
      <c r="CT473" s="198"/>
      <c r="CU473" s="198"/>
      <c r="CV473" s="198"/>
      <c r="CW473" s="198"/>
      <c r="CX473" s="198"/>
      <c r="CY473" s="198"/>
      <c r="CZ473" s="198"/>
      <c r="DA473" s="198"/>
      <c r="DB473" s="198"/>
      <c r="DC473" s="198"/>
      <c r="DD473" s="198"/>
      <c r="DE473" s="198"/>
      <c r="DF473" s="198"/>
      <c r="DG473" s="198"/>
      <c r="DH473" s="198"/>
      <c r="DI473" s="198"/>
      <c r="DJ473" s="198"/>
      <c r="DK473" s="198"/>
      <c r="DL473" s="198"/>
      <c r="DM473" s="198"/>
      <c r="DN473" s="198"/>
      <c r="DO473" s="198"/>
      <c r="DP473" s="198"/>
      <c r="DQ473" s="198"/>
      <c r="DR473" s="198"/>
      <c r="DS473" s="198"/>
      <c r="DT473" s="198"/>
      <c r="DU473" s="198"/>
      <c r="DV473" s="198"/>
      <c r="DW473" s="198"/>
      <c r="DX473" s="198"/>
      <c r="DY473" s="198"/>
      <c r="DZ473" s="198"/>
      <c r="EA473" s="198"/>
      <c r="EB473" s="198"/>
      <c r="EC473" s="198"/>
      <c r="ED473" s="198"/>
      <c r="EE473" s="198"/>
      <c r="EF473" s="198"/>
      <c r="EG473" s="198"/>
      <c r="EH473" s="198"/>
      <c r="EI473" s="198"/>
      <c r="EJ473" s="198"/>
      <c r="EK473" s="198"/>
      <c r="EL473" s="198"/>
      <c r="EM473" s="198"/>
      <c r="EN473" s="198"/>
      <c r="EO473" s="198"/>
      <c r="EP473" s="198"/>
      <c r="EQ473" s="198"/>
      <c r="ER473" s="198"/>
      <c r="ES473" s="198"/>
      <c r="ET473" s="198"/>
      <c r="EU473" s="198"/>
      <c r="EV473" s="198"/>
      <c r="EW473" s="198"/>
      <c r="EX473" s="198"/>
      <c r="EY473" s="198"/>
      <c r="EZ473" s="198"/>
      <c r="FA473" s="198"/>
      <c r="FB473" s="198"/>
      <c r="FC473" s="198"/>
      <c r="FD473" s="198"/>
      <c r="FE473" s="198"/>
      <c r="FF473" s="198"/>
      <c r="FG473" s="198"/>
      <c r="FH473" s="198"/>
      <c r="FI473" s="198"/>
      <c r="FJ473" s="198"/>
      <c r="FK473" s="198"/>
      <c r="FL473" s="198"/>
      <c r="FM473" s="198"/>
      <c r="FN473" s="198"/>
      <c r="FO473" s="198"/>
      <c r="FP473" s="198"/>
      <c r="FQ473" s="198"/>
      <c r="FR473" s="198"/>
      <c r="FS473" s="198"/>
      <c r="FT473" s="198"/>
      <c r="FU473" s="198"/>
      <c r="FV473" s="198"/>
      <c r="FW473" s="198"/>
      <c r="FX473" s="198"/>
    </row>
    <row r="474" spans="1:180" s="22" customFormat="1" ht="15.75" customHeight="1" x14ac:dyDescent="0.2">
      <c r="A474" s="92">
        <v>427</v>
      </c>
      <c r="B474" s="138" t="s">
        <v>728</v>
      </c>
      <c r="C474" s="138" t="s">
        <v>729</v>
      </c>
      <c r="D474" s="108">
        <v>350</v>
      </c>
      <c r="E474" s="109">
        <f>D474*0.18</f>
        <v>63</v>
      </c>
      <c r="F474" s="110">
        <f>D474+E474</f>
        <v>413</v>
      </c>
      <c r="G474" s="92" t="s">
        <v>78</v>
      </c>
      <c r="H474" s="91" t="s">
        <v>76</v>
      </c>
      <c r="I474" s="87">
        <v>150</v>
      </c>
      <c r="J474" s="172">
        <f>0.2*I474</f>
        <v>30</v>
      </c>
      <c r="K474" s="87">
        <f>I474+J474</f>
        <v>180</v>
      </c>
      <c r="L474" s="198"/>
      <c r="M474" s="198"/>
      <c r="N474" s="198"/>
      <c r="O474" s="198"/>
      <c r="P474" s="198"/>
      <c r="Q474" s="198"/>
      <c r="R474" s="198"/>
      <c r="S474" s="198"/>
      <c r="T474" s="198"/>
      <c r="U474" s="198"/>
      <c r="V474" s="198"/>
      <c r="W474" s="198"/>
      <c r="X474" s="198"/>
      <c r="Y474" s="198"/>
      <c r="Z474" s="198"/>
      <c r="AA474" s="198"/>
      <c r="AB474" s="198"/>
      <c r="AC474" s="198"/>
      <c r="AD474" s="198"/>
      <c r="AE474" s="198"/>
      <c r="AF474" s="198"/>
      <c r="AG474" s="198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8"/>
      <c r="AT474" s="198"/>
      <c r="AU474" s="198"/>
      <c r="AV474" s="198"/>
      <c r="AW474" s="198"/>
      <c r="AX474" s="198"/>
      <c r="AY474" s="198"/>
      <c r="AZ474" s="198"/>
      <c r="BA474" s="198"/>
      <c r="BB474" s="198"/>
      <c r="BC474" s="198"/>
      <c r="BD474" s="198"/>
      <c r="BE474" s="198"/>
      <c r="BF474" s="198"/>
      <c r="BG474" s="198"/>
      <c r="BH474" s="198"/>
      <c r="BI474" s="198"/>
      <c r="BJ474" s="198"/>
      <c r="BK474" s="198"/>
      <c r="BL474" s="198"/>
      <c r="BM474" s="198"/>
      <c r="BN474" s="198"/>
      <c r="BO474" s="198"/>
      <c r="BP474" s="198"/>
      <c r="BQ474" s="198"/>
      <c r="BR474" s="198"/>
      <c r="BS474" s="198"/>
      <c r="BT474" s="198"/>
      <c r="BU474" s="198"/>
      <c r="BV474" s="198"/>
      <c r="BW474" s="198"/>
      <c r="BX474" s="198"/>
      <c r="BY474" s="198"/>
      <c r="BZ474" s="198"/>
      <c r="CA474" s="198"/>
      <c r="CB474" s="198"/>
      <c r="CC474" s="198"/>
      <c r="CD474" s="198"/>
      <c r="CE474" s="198"/>
      <c r="CF474" s="198"/>
      <c r="CG474" s="198"/>
      <c r="CH474" s="198"/>
      <c r="CI474" s="198"/>
      <c r="CJ474" s="198"/>
      <c r="CK474" s="198"/>
      <c r="CL474" s="198"/>
      <c r="CM474" s="198"/>
      <c r="CN474" s="198"/>
      <c r="CO474" s="198"/>
      <c r="CP474" s="198"/>
      <c r="CQ474" s="198"/>
      <c r="CR474" s="198"/>
      <c r="CS474" s="198"/>
      <c r="CT474" s="198"/>
      <c r="CU474" s="198"/>
      <c r="CV474" s="198"/>
      <c r="CW474" s="198"/>
      <c r="CX474" s="198"/>
      <c r="CY474" s="198"/>
      <c r="CZ474" s="198"/>
      <c r="DA474" s="198"/>
      <c r="DB474" s="198"/>
      <c r="DC474" s="198"/>
      <c r="DD474" s="198"/>
      <c r="DE474" s="198"/>
      <c r="DF474" s="198"/>
      <c r="DG474" s="198"/>
      <c r="DH474" s="198"/>
      <c r="DI474" s="198"/>
      <c r="DJ474" s="198"/>
      <c r="DK474" s="198"/>
      <c r="DL474" s="198"/>
      <c r="DM474" s="198"/>
      <c r="DN474" s="198"/>
      <c r="DO474" s="198"/>
      <c r="DP474" s="198"/>
      <c r="DQ474" s="198"/>
      <c r="DR474" s="198"/>
      <c r="DS474" s="198"/>
      <c r="DT474" s="198"/>
      <c r="DU474" s="198"/>
      <c r="DV474" s="198"/>
      <c r="DW474" s="198"/>
      <c r="DX474" s="198"/>
      <c r="DY474" s="198"/>
      <c r="DZ474" s="198"/>
      <c r="EA474" s="198"/>
      <c r="EB474" s="198"/>
      <c r="EC474" s="198"/>
      <c r="ED474" s="198"/>
      <c r="EE474" s="198"/>
      <c r="EF474" s="198"/>
      <c r="EG474" s="198"/>
      <c r="EH474" s="198"/>
      <c r="EI474" s="198"/>
      <c r="EJ474" s="198"/>
      <c r="EK474" s="198"/>
      <c r="EL474" s="198"/>
      <c r="EM474" s="198"/>
      <c r="EN474" s="198"/>
      <c r="EO474" s="198"/>
      <c r="EP474" s="198"/>
      <c r="EQ474" s="198"/>
      <c r="ER474" s="198"/>
      <c r="ES474" s="198"/>
      <c r="ET474" s="198"/>
      <c r="EU474" s="198"/>
      <c r="EV474" s="198"/>
      <c r="EW474" s="198"/>
      <c r="EX474" s="198"/>
      <c r="EY474" s="198"/>
      <c r="EZ474" s="198"/>
      <c r="FA474" s="198"/>
      <c r="FB474" s="198"/>
      <c r="FC474" s="198"/>
      <c r="FD474" s="198"/>
      <c r="FE474" s="198"/>
      <c r="FF474" s="198"/>
      <c r="FG474" s="198"/>
      <c r="FH474" s="198"/>
      <c r="FI474" s="198"/>
      <c r="FJ474" s="198"/>
      <c r="FK474" s="198"/>
      <c r="FL474" s="198"/>
      <c r="FM474" s="198"/>
      <c r="FN474" s="198"/>
      <c r="FO474" s="198"/>
      <c r="FP474" s="198"/>
      <c r="FQ474" s="198"/>
      <c r="FR474" s="198"/>
      <c r="FS474" s="198"/>
      <c r="FT474" s="198"/>
      <c r="FU474" s="198"/>
      <c r="FV474" s="198"/>
      <c r="FW474" s="198"/>
      <c r="FX474" s="198"/>
    </row>
    <row r="475" spans="1:180" s="22" customFormat="1" ht="33" customHeight="1" x14ac:dyDescent="0.2">
      <c r="A475" s="92">
        <v>428</v>
      </c>
      <c r="B475" s="179"/>
      <c r="C475" s="179"/>
      <c r="D475" s="180"/>
      <c r="E475" s="181"/>
      <c r="F475" s="181"/>
      <c r="G475" s="92" t="s">
        <v>1287</v>
      </c>
      <c r="H475" s="177" t="s">
        <v>562</v>
      </c>
      <c r="I475" s="87">
        <v>150</v>
      </c>
      <c r="J475" s="172">
        <f>0.2*I475</f>
        <v>30</v>
      </c>
      <c r="K475" s="172">
        <f>J475+I475</f>
        <v>180</v>
      </c>
      <c r="L475" s="198"/>
      <c r="M475" s="198"/>
      <c r="N475" s="198"/>
      <c r="O475" s="198"/>
      <c r="P475" s="198"/>
      <c r="Q475" s="198"/>
      <c r="R475" s="198"/>
      <c r="S475" s="198"/>
      <c r="T475" s="198"/>
      <c r="U475" s="198"/>
      <c r="V475" s="198"/>
      <c r="W475" s="198"/>
      <c r="X475" s="198"/>
      <c r="Y475" s="198"/>
      <c r="Z475" s="198"/>
      <c r="AA475" s="198"/>
      <c r="AB475" s="198"/>
      <c r="AC475" s="198"/>
      <c r="AD475" s="198"/>
      <c r="AE475" s="198"/>
      <c r="AF475" s="198"/>
      <c r="AG475" s="198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8"/>
      <c r="AT475" s="198"/>
      <c r="AU475" s="198"/>
      <c r="AV475" s="198"/>
      <c r="AW475" s="198"/>
      <c r="AX475" s="198"/>
      <c r="AY475" s="198"/>
      <c r="AZ475" s="198"/>
      <c r="BA475" s="198"/>
      <c r="BB475" s="198"/>
      <c r="BC475" s="198"/>
      <c r="BD475" s="198"/>
      <c r="BE475" s="198"/>
      <c r="BF475" s="198"/>
      <c r="BG475" s="198"/>
      <c r="BH475" s="198"/>
      <c r="BI475" s="198"/>
      <c r="BJ475" s="198"/>
      <c r="BK475" s="198"/>
      <c r="BL475" s="198"/>
      <c r="BM475" s="198"/>
      <c r="BN475" s="198"/>
      <c r="BO475" s="198"/>
      <c r="BP475" s="198"/>
      <c r="BQ475" s="198"/>
      <c r="BR475" s="198"/>
      <c r="BS475" s="198"/>
      <c r="BT475" s="198"/>
      <c r="BU475" s="198"/>
      <c r="BV475" s="198"/>
      <c r="BW475" s="198"/>
      <c r="BX475" s="198"/>
      <c r="BY475" s="198"/>
      <c r="BZ475" s="198"/>
      <c r="CA475" s="198"/>
      <c r="CB475" s="198"/>
      <c r="CC475" s="198"/>
      <c r="CD475" s="198"/>
      <c r="CE475" s="198"/>
      <c r="CF475" s="198"/>
      <c r="CG475" s="198"/>
      <c r="CH475" s="198"/>
      <c r="CI475" s="198"/>
      <c r="CJ475" s="198"/>
      <c r="CK475" s="198"/>
      <c r="CL475" s="198"/>
      <c r="CM475" s="198"/>
      <c r="CN475" s="198"/>
      <c r="CO475" s="198"/>
      <c r="CP475" s="198"/>
      <c r="CQ475" s="198"/>
      <c r="CR475" s="198"/>
      <c r="CS475" s="198"/>
      <c r="CT475" s="198"/>
      <c r="CU475" s="198"/>
      <c r="CV475" s="198"/>
      <c r="CW475" s="198"/>
      <c r="CX475" s="198"/>
      <c r="CY475" s="198"/>
      <c r="CZ475" s="198"/>
      <c r="DA475" s="198"/>
      <c r="DB475" s="198"/>
      <c r="DC475" s="198"/>
      <c r="DD475" s="198"/>
      <c r="DE475" s="198"/>
      <c r="DF475" s="198"/>
      <c r="DG475" s="198"/>
      <c r="DH475" s="198"/>
      <c r="DI475" s="198"/>
      <c r="DJ475" s="198"/>
      <c r="DK475" s="198"/>
      <c r="DL475" s="198"/>
      <c r="DM475" s="198"/>
      <c r="DN475" s="198"/>
      <c r="DO475" s="198"/>
      <c r="DP475" s="198"/>
      <c r="DQ475" s="198"/>
      <c r="DR475" s="198"/>
      <c r="DS475" s="198"/>
      <c r="DT475" s="198"/>
      <c r="DU475" s="198"/>
      <c r="DV475" s="198"/>
      <c r="DW475" s="198"/>
      <c r="DX475" s="198"/>
      <c r="DY475" s="198"/>
      <c r="DZ475" s="198"/>
      <c r="EA475" s="198"/>
      <c r="EB475" s="198"/>
      <c r="EC475" s="198"/>
      <c r="ED475" s="198"/>
      <c r="EE475" s="198"/>
      <c r="EF475" s="198"/>
      <c r="EG475" s="198"/>
      <c r="EH475" s="198"/>
      <c r="EI475" s="198"/>
      <c r="EJ475" s="198"/>
      <c r="EK475" s="198"/>
      <c r="EL475" s="198"/>
      <c r="EM475" s="198"/>
      <c r="EN475" s="198"/>
      <c r="EO475" s="198"/>
      <c r="EP475" s="198"/>
      <c r="EQ475" s="198"/>
      <c r="ER475" s="198"/>
      <c r="ES475" s="198"/>
      <c r="ET475" s="198"/>
      <c r="EU475" s="198"/>
      <c r="EV475" s="198"/>
      <c r="EW475" s="198"/>
      <c r="EX475" s="198"/>
      <c r="EY475" s="198"/>
      <c r="EZ475" s="198"/>
      <c r="FA475" s="198"/>
      <c r="FB475" s="198"/>
      <c r="FC475" s="198"/>
      <c r="FD475" s="198"/>
      <c r="FE475" s="198"/>
      <c r="FF475" s="198"/>
      <c r="FG475" s="198"/>
      <c r="FH475" s="198"/>
      <c r="FI475" s="198"/>
      <c r="FJ475" s="198"/>
      <c r="FK475" s="198"/>
      <c r="FL475" s="198"/>
      <c r="FM475" s="198"/>
      <c r="FN475" s="198"/>
      <c r="FO475" s="198"/>
      <c r="FP475" s="198"/>
      <c r="FQ475" s="198"/>
      <c r="FR475" s="198"/>
      <c r="FS475" s="198"/>
      <c r="FT475" s="198"/>
      <c r="FU475" s="198"/>
      <c r="FV475" s="198"/>
      <c r="FW475" s="198"/>
      <c r="FX475" s="198"/>
    </row>
    <row r="476" spans="1:180" s="22" customFormat="1" ht="20.25" customHeight="1" x14ac:dyDescent="0.2">
      <c r="A476" s="92">
        <v>429</v>
      </c>
      <c r="B476" s="179"/>
      <c r="C476" s="179"/>
      <c r="D476" s="180"/>
      <c r="E476" s="181"/>
      <c r="F476" s="181"/>
      <c r="G476" s="92" t="s">
        <v>1288</v>
      </c>
      <c r="H476" s="146" t="s">
        <v>563</v>
      </c>
      <c r="I476" s="109">
        <v>250</v>
      </c>
      <c r="J476" s="172">
        <f>I476*0.2</f>
        <v>50</v>
      </c>
      <c r="K476" s="173">
        <f>J476+I476</f>
        <v>300</v>
      </c>
      <c r="L476" s="198"/>
      <c r="M476" s="198"/>
      <c r="N476" s="198"/>
      <c r="O476" s="198"/>
      <c r="P476" s="198"/>
      <c r="Q476" s="198"/>
      <c r="R476" s="198"/>
      <c r="S476" s="198"/>
      <c r="T476" s="198"/>
      <c r="U476" s="198"/>
      <c r="V476" s="198"/>
      <c r="W476" s="198"/>
      <c r="X476" s="198"/>
      <c r="Y476" s="198"/>
      <c r="Z476" s="198"/>
      <c r="AA476" s="198"/>
      <c r="AB476" s="198"/>
      <c r="AC476" s="198"/>
      <c r="AD476" s="198"/>
      <c r="AE476" s="198"/>
      <c r="AF476" s="198"/>
      <c r="AG476" s="198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8"/>
      <c r="AT476" s="198"/>
      <c r="AU476" s="198"/>
      <c r="AV476" s="198"/>
      <c r="AW476" s="198"/>
      <c r="AX476" s="198"/>
      <c r="AY476" s="198"/>
      <c r="AZ476" s="198"/>
      <c r="BA476" s="198"/>
      <c r="BB476" s="198"/>
      <c r="BC476" s="198"/>
      <c r="BD476" s="198"/>
      <c r="BE476" s="198"/>
      <c r="BF476" s="198"/>
      <c r="BG476" s="198"/>
      <c r="BH476" s="198"/>
      <c r="BI476" s="198"/>
      <c r="BJ476" s="198"/>
      <c r="BK476" s="198"/>
      <c r="BL476" s="198"/>
      <c r="BM476" s="198"/>
      <c r="BN476" s="198"/>
      <c r="BO476" s="198"/>
      <c r="BP476" s="198"/>
      <c r="BQ476" s="198"/>
      <c r="BR476" s="198"/>
      <c r="BS476" s="198"/>
      <c r="BT476" s="198"/>
      <c r="BU476" s="198"/>
      <c r="BV476" s="198"/>
      <c r="BW476" s="198"/>
      <c r="BX476" s="198"/>
      <c r="BY476" s="198"/>
      <c r="BZ476" s="198"/>
      <c r="CA476" s="198"/>
      <c r="CB476" s="198"/>
      <c r="CC476" s="198"/>
      <c r="CD476" s="198"/>
      <c r="CE476" s="198"/>
      <c r="CF476" s="198"/>
      <c r="CG476" s="198"/>
      <c r="CH476" s="198"/>
      <c r="CI476" s="198"/>
      <c r="CJ476" s="198"/>
      <c r="CK476" s="198"/>
      <c r="CL476" s="198"/>
      <c r="CM476" s="198"/>
      <c r="CN476" s="198"/>
      <c r="CO476" s="198"/>
      <c r="CP476" s="198"/>
      <c r="CQ476" s="198"/>
      <c r="CR476" s="198"/>
      <c r="CS476" s="198"/>
      <c r="CT476" s="198"/>
      <c r="CU476" s="198"/>
      <c r="CV476" s="198"/>
      <c r="CW476" s="198"/>
      <c r="CX476" s="198"/>
      <c r="CY476" s="198"/>
      <c r="CZ476" s="198"/>
      <c r="DA476" s="198"/>
      <c r="DB476" s="198"/>
      <c r="DC476" s="198"/>
      <c r="DD476" s="198"/>
      <c r="DE476" s="198"/>
      <c r="DF476" s="198"/>
      <c r="DG476" s="198"/>
      <c r="DH476" s="198"/>
      <c r="DI476" s="198"/>
      <c r="DJ476" s="198"/>
      <c r="DK476" s="198"/>
      <c r="DL476" s="198"/>
      <c r="DM476" s="198"/>
      <c r="DN476" s="198"/>
      <c r="DO476" s="198"/>
      <c r="DP476" s="198"/>
      <c r="DQ476" s="198"/>
      <c r="DR476" s="198"/>
      <c r="DS476" s="198"/>
      <c r="DT476" s="198"/>
      <c r="DU476" s="198"/>
      <c r="DV476" s="198"/>
      <c r="DW476" s="198"/>
      <c r="DX476" s="198"/>
      <c r="DY476" s="198"/>
      <c r="DZ476" s="198"/>
      <c r="EA476" s="198"/>
      <c r="EB476" s="198"/>
      <c r="EC476" s="198"/>
      <c r="ED476" s="198"/>
      <c r="EE476" s="198"/>
      <c r="EF476" s="198"/>
      <c r="EG476" s="198"/>
      <c r="EH476" s="198"/>
      <c r="EI476" s="198"/>
      <c r="EJ476" s="198"/>
      <c r="EK476" s="198"/>
      <c r="EL476" s="198"/>
      <c r="EM476" s="198"/>
      <c r="EN476" s="198"/>
      <c r="EO476" s="198"/>
      <c r="EP476" s="198"/>
      <c r="EQ476" s="198"/>
      <c r="ER476" s="198"/>
      <c r="ES476" s="198"/>
      <c r="ET476" s="198"/>
      <c r="EU476" s="198"/>
      <c r="EV476" s="198"/>
      <c r="EW476" s="198"/>
      <c r="EX476" s="198"/>
      <c r="EY476" s="198"/>
      <c r="EZ476" s="198"/>
      <c r="FA476" s="198"/>
      <c r="FB476" s="198"/>
      <c r="FC476" s="198"/>
      <c r="FD476" s="198"/>
      <c r="FE476" s="198"/>
      <c r="FF476" s="198"/>
      <c r="FG476" s="198"/>
      <c r="FH476" s="198"/>
      <c r="FI476" s="198"/>
      <c r="FJ476" s="198"/>
      <c r="FK476" s="198"/>
      <c r="FL476" s="198"/>
      <c r="FM476" s="198"/>
      <c r="FN476" s="198"/>
      <c r="FO476" s="198"/>
      <c r="FP476" s="198"/>
      <c r="FQ476" s="198"/>
      <c r="FR476" s="198"/>
      <c r="FS476" s="198"/>
      <c r="FT476" s="198"/>
      <c r="FU476" s="198"/>
      <c r="FV476" s="198"/>
      <c r="FW476" s="198"/>
      <c r="FX476" s="198"/>
    </row>
    <row r="477" spans="1:180" s="22" customFormat="1" x14ac:dyDescent="0.2">
      <c r="A477" s="92">
        <v>430</v>
      </c>
      <c r="B477" s="179"/>
      <c r="C477" s="179"/>
      <c r="D477" s="180"/>
      <c r="E477" s="181"/>
      <c r="F477" s="181"/>
      <c r="G477" s="92" t="s">
        <v>152</v>
      </c>
      <c r="H477" s="91" t="s">
        <v>561</v>
      </c>
      <c r="I477" s="109">
        <v>583.33000000000004</v>
      </c>
      <c r="J477" s="172">
        <f>I477*0.2</f>
        <v>116.66600000000001</v>
      </c>
      <c r="K477" s="173">
        <f>J477+I477</f>
        <v>699.99600000000009</v>
      </c>
      <c r="L477" s="198"/>
      <c r="M477" s="198"/>
      <c r="N477" s="198"/>
      <c r="O477" s="198"/>
      <c r="P477" s="198"/>
      <c r="Q477" s="198"/>
      <c r="R477" s="198"/>
      <c r="S477" s="198"/>
      <c r="T477" s="198"/>
      <c r="U477" s="198"/>
      <c r="V477" s="198"/>
      <c r="W477" s="198"/>
      <c r="X477" s="198"/>
      <c r="Y477" s="198"/>
      <c r="Z477" s="198"/>
      <c r="AA477" s="198"/>
      <c r="AB477" s="198"/>
      <c r="AC477" s="198"/>
      <c r="AD477" s="198"/>
      <c r="AE477" s="198"/>
      <c r="AF477" s="198"/>
      <c r="AG477" s="198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8"/>
      <c r="AT477" s="198"/>
      <c r="AU477" s="198"/>
      <c r="AV477" s="198"/>
      <c r="AW477" s="198"/>
      <c r="AX477" s="198"/>
      <c r="AY477" s="198"/>
      <c r="AZ477" s="198"/>
      <c r="BA477" s="198"/>
      <c r="BB477" s="198"/>
      <c r="BC477" s="198"/>
      <c r="BD477" s="198"/>
      <c r="BE477" s="198"/>
      <c r="BF477" s="198"/>
      <c r="BG477" s="198"/>
      <c r="BH477" s="198"/>
      <c r="BI477" s="198"/>
      <c r="BJ477" s="198"/>
      <c r="BK477" s="198"/>
      <c r="BL477" s="198"/>
      <c r="BM477" s="198"/>
      <c r="BN477" s="198"/>
      <c r="BO477" s="198"/>
      <c r="BP477" s="198"/>
      <c r="BQ477" s="198"/>
      <c r="BR477" s="198"/>
      <c r="BS477" s="198"/>
      <c r="BT477" s="198"/>
      <c r="BU477" s="198"/>
      <c r="BV477" s="198"/>
      <c r="BW477" s="198"/>
      <c r="BX477" s="198"/>
      <c r="BY477" s="198"/>
      <c r="BZ477" s="198"/>
      <c r="CA477" s="198"/>
      <c r="CB477" s="198"/>
      <c r="CC477" s="198"/>
      <c r="CD477" s="198"/>
      <c r="CE477" s="198"/>
      <c r="CF477" s="198"/>
      <c r="CG477" s="198"/>
      <c r="CH477" s="198"/>
      <c r="CI477" s="198"/>
      <c r="CJ477" s="198"/>
      <c r="CK477" s="198"/>
      <c r="CL477" s="198"/>
      <c r="CM477" s="198"/>
      <c r="CN477" s="198"/>
      <c r="CO477" s="198"/>
      <c r="CP477" s="198"/>
      <c r="CQ477" s="198"/>
      <c r="CR477" s="198"/>
      <c r="CS477" s="198"/>
      <c r="CT477" s="198"/>
      <c r="CU477" s="198"/>
      <c r="CV477" s="198"/>
      <c r="CW477" s="198"/>
      <c r="CX477" s="198"/>
      <c r="CY477" s="198"/>
      <c r="CZ477" s="198"/>
      <c r="DA477" s="198"/>
      <c r="DB477" s="198"/>
      <c r="DC477" s="198"/>
      <c r="DD477" s="198"/>
      <c r="DE477" s="198"/>
      <c r="DF477" s="198"/>
      <c r="DG477" s="198"/>
      <c r="DH477" s="198"/>
      <c r="DI477" s="198"/>
      <c r="DJ477" s="198"/>
      <c r="DK477" s="198"/>
      <c r="DL477" s="198"/>
      <c r="DM477" s="198"/>
      <c r="DN477" s="198"/>
      <c r="DO477" s="198"/>
      <c r="DP477" s="198"/>
      <c r="DQ477" s="198"/>
      <c r="DR477" s="198"/>
      <c r="DS477" s="198"/>
      <c r="DT477" s="198"/>
      <c r="DU477" s="198"/>
      <c r="DV477" s="198"/>
      <c r="DW477" s="198"/>
      <c r="DX477" s="198"/>
      <c r="DY477" s="198"/>
      <c r="DZ477" s="198"/>
      <c r="EA477" s="198"/>
      <c r="EB477" s="198"/>
      <c r="EC477" s="198"/>
      <c r="ED477" s="198"/>
      <c r="EE477" s="198"/>
      <c r="EF477" s="198"/>
      <c r="EG477" s="198"/>
      <c r="EH477" s="198"/>
      <c r="EI477" s="198"/>
      <c r="EJ477" s="198"/>
      <c r="EK477" s="198"/>
      <c r="EL477" s="198"/>
      <c r="EM477" s="198"/>
      <c r="EN477" s="198"/>
      <c r="EO477" s="198"/>
      <c r="EP477" s="198"/>
      <c r="EQ477" s="198"/>
      <c r="ER477" s="198"/>
      <c r="ES477" s="198"/>
      <c r="ET477" s="198"/>
      <c r="EU477" s="198"/>
      <c r="EV477" s="198"/>
      <c r="EW477" s="198"/>
      <c r="EX477" s="198"/>
      <c r="EY477" s="198"/>
      <c r="EZ477" s="198"/>
      <c r="FA477" s="198"/>
      <c r="FB477" s="198"/>
      <c r="FC477" s="198"/>
      <c r="FD477" s="198"/>
      <c r="FE477" s="198"/>
      <c r="FF477" s="198"/>
      <c r="FG477" s="198"/>
      <c r="FH477" s="198"/>
      <c r="FI477" s="198"/>
      <c r="FJ477" s="198"/>
      <c r="FK477" s="198"/>
      <c r="FL477" s="198"/>
      <c r="FM477" s="198"/>
      <c r="FN477" s="198"/>
      <c r="FO477" s="198"/>
      <c r="FP477" s="198"/>
      <c r="FQ477" s="198"/>
      <c r="FR477" s="198"/>
      <c r="FS477" s="198"/>
      <c r="FT477" s="198"/>
      <c r="FU477" s="198"/>
      <c r="FV477" s="198"/>
      <c r="FW477" s="198"/>
      <c r="FX477" s="198"/>
    </row>
    <row r="478" spans="1:180" s="22" customFormat="1" ht="33" customHeight="1" x14ac:dyDescent="0.2">
      <c r="A478" s="92">
        <v>431</v>
      </c>
      <c r="B478" s="182"/>
      <c r="C478" s="345" t="s">
        <v>38</v>
      </c>
      <c r="D478" s="345"/>
      <c r="E478" s="345"/>
      <c r="F478" s="346"/>
      <c r="G478" s="92" t="s">
        <v>1771</v>
      </c>
      <c r="H478" s="138" t="s">
        <v>1443</v>
      </c>
      <c r="I478" s="87">
        <v>100</v>
      </c>
      <c r="J478" s="87">
        <v>0</v>
      </c>
      <c r="K478" s="87">
        <f>I478+J478</f>
        <v>100</v>
      </c>
      <c r="L478" s="198"/>
      <c r="M478" s="198"/>
      <c r="N478" s="198"/>
      <c r="O478" s="198"/>
      <c r="P478" s="198"/>
      <c r="Q478" s="198"/>
      <c r="R478" s="198"/>
      <c r="S478" s="198"/>
      <c r="T478" s="198"/>
      <c r="U478" s="198"/>
      <c r="V478" s="198"/>
      <c r="W478" s="198"/>
      <c r="X478" s="198"/>
      <c r="Y478" s="198"/>
      <c r="Z478" s="198"/>
      <c r="AA478" s="198"/>
      <c r="AB478" s="198"/>
      <c r="AC478" s="198"/>
      <c r="AD478" s="198"/>
      <c r="AE478" s="198"/>
      <c r="AF478" s="198"/>
      <c r="AG478" s="198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8"/>
      <c r="AT478" s="198"/>
      <c r="AU478" s="198"/>
      <c r="AV478" s="198"/>
      <c r="AW478" s="198"/>
      <c r="AX478" s="198"/>
      <c r="AY478" s="198"/>
      <c r="AZ478" s="198"/>
      <c r="BA478" s="198"/>
      <c r="BB478" s="198"/>
      <c r="BC478" s="198"/>
      <c r="BD478" s="198"/>
      <c r="BE478" s="198"/>
      <c r="BF478" s="198"/>
      <c r="BG478" s="198"/>
      <c r="BH478" s="198"/>
      <c r="BI478" s="198"/>
      <c r="BJ478" s="198"/>
      <c r="BK478" s="198"/>
      <c r="BL478" s="198"/>
      <c r="BM478" s="198"/>
      <c r="BN478" s="198"/>
      <c r="BO478" s="198"/>
      <c r="BP478" s="198"/>
      <c r="BQ478" s="198"/>
      <c r="BR478" s="198"/>
      <c r="BS478" s="198"/>
      <c r="BT478" s="198"/>
      <c r="BU478" s="198"/>
      <c r="BV478" s="198"/>
      <c r="BW478" s="198"/>
      <c r="BX478" s="198"/>
      <c r="BY478" s="198"/>
      <c r="BZ478" s="198"/>
      <c r="CA478" s="198"/>
      <c r="CB478" s="198"/>
      <c r="CC478" s="198"/>
      <c r="CD478" s="198"/>
      <c r="CE478" s="198"/>
      <c r="CF478" s="198"/>
      <c r="CG478" s="198"/>
      <c r="CH478" s="198"/>
      <c r="CI478" s="198"/>
      <c r="CJ478" s="198"/>
      <c r="CK478" s="198"/>
      <c r="CL478" s="198"/>
      <c r="CM478" s="198"/>
      <c r="CN478" s="198"/>
      <c r="CO478" s="198"/>
      <c r="CP478" s="198"/>
      <c r="CQ478" s="198"/>
      <c r="CR478" s="198"/>
      <c r="CS478" s="198"/>
      <c r="CT478" s="198"/>
      <c r="CU478" s="198"/>
      <c r="CV478" s="198"/>
      <c r="CW478" s="198"/>
      <c r="CX478" s="198"/>
      <c r="CY478" s="198"/>
      <c r="CZ478" s="198"/>
      <c r="DA478" s="198"/>
      <c r="DB478" s="198"/>
      <c r="DC478" s="198"/>
      <c r="DD478" s="198"/>
      <c r="DE478" s="198"/>
      <c r="DF478" s="198"/>
      <c r="DG478" s="198"/>
      <c r="DH478" s="198"/>
      <c r="DI478" s="198"/>
      <c r="DJ478" s="198"/>
      <c r="DK478" s="198"/>
      <c r="DL478" s="198"/>
      <c r="DM478" s="198"/>
      <c r="DN478" s="198"/>
      <c r="DO478" s="198"/>
      <c r="DP478" s="198"/>
      <c r="DQ478" s="198"/>
      <c r="DR478" s="198"/>
      <c r="DS478" s="198"/>
      <c r="DT478" s="198"/>
      <c r="DU478" s="198"/>
      <c r="DV478" s="198"/>
      <c r="DW478" s="198"/>
      <c r="DX478" s="198"/>
      <c r="DY478" s="198"/>
      <c r="DZ478" s="198"/>
      <c r="EA478" s="198"/>
      <c r="EB478" s="198"/>
      <c r="EC478" s="198"/>
      <c r="ED478" s="198"/>
      <c r="EE478" s="198"/>
      <c r="EF478" s="198"/>
      <c r="EG478" s="198"/>
      <c r="EH478" s="198"/>
      <c r="EI478" s="198"/>
      <c r="EJ478" s="198"/>
      <c r="EK478" s="198"/>
      <c r="EL478" s="198"/>
      <c r="EM478" s="198"/>
      <c r="EN478" s="198"/>
      <c r="EO478" s="198"/>
      <c r="EP478" s="198"/>
      <c r="EQ478" s="198"/>
      <c r="ER478" s="198"/>
      <c r="ES478" s="198"/>
      <c r="ET478" s="198"/>
      <c r="EU478" s="198"/>
      <c r="EV478" s="198"/>
      <c r="EW478" s="198"/>
      <c r="EX478" s="198"/>
      <c r="EY478" s="198"/>
      <c r="EZ478" s="198"/>
      <c r="FA478" s="198"/>
      <c r="FB478" s="198"/>
      <c r="FC478" s="198"/>
      <c r="FD478" s="198"/>
      <c r="FE478" s="198"/>
      <c r="FF478" s="198"/>
      <c r="FG478" s="198"/>
      <c r="FH478" s="198"/>
      <c r="FI478" s="198"/>
      <c r="FJ478" s="198"/>
      <c r="FK478" s="198"/>
      <c r="FL478" s="198"/>
      <c r="FM478" s="198"/>
      <c r="FN478" s="198"/>
      <c r="FO478" s="198"/>
      <c r="FP478" s="198"/>
      <c r="FQ478" s="198"/>
      <c r="FR478" s="198"/>
      <c r="FS478" s="198"/>
      <c r="FT478" s="198"/>
      <c r="FU478" s="198"/>
      <c r="FV478" s="198"/>
      <c r="FW478" s="198"/>
      <c r="FX478" s="198"/>
    </row>
    <row r="479" spans="1:180" ht="15.75" x14ac:dyDescent="0.2">
      <c r="A479" s="144"/>
      <c r="B479" s="137" t="s">
        <v>640</v>
      </c>
      <c r="C479" s="138" t="s">
        <v>641</v>
      </c>
      <c r="D479" s="254">
        <v>508.48</v>
      </c>
      <c r="E479" s="259">
        <v>91.53</v>
      </c>
      <c r="F479" s="255">
        <v>600</v>
      </c>
      <c r="G479" s="92"/>
      <c r="H479" s="183" t="s">
        <v>670</v>
      </c>
      <c r="I479" s="245"/>
      <c r="J479" s="245"/>
      <c r="K479" s="245"/>
      <c r="L479" s="198"/>
      <c r="M479" s="198"/>
      <c r="N479" s="198"/>
      <c r="O479" s="198"/>
      <c r="P479" s="198"/>
      <c r="Q479" s="198"/>
      <c r="R479" s="198"/>
      <c r="S479" s="198"/>
      <c r="T479" s="198"/>
      <c r="U479" s="198"/>
      <c r="V479" s="198"/>
      <c r="W479" s="198"/>
      <c r="X479" s="198"/>
      <c r="Y479" s="198"/>
      <c r="Z479" s="198"/>
      <c r="AA479" s="198"/>
      <c r="AB479" s="198"/>
      <c r="AC479" s="198"/>
      <c r="AD479" s="198"/>
      <c r="AE479" s="198"/>
      <c r="AF479" s="198"/>
      <c r="AG479" s="198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198"/>
      <c r="AT479" s="198"/>
      <c r="AU479" s="198"/>
      <c r="AV479" s="198"/>
      <c r="AW479" s="198"/>
      <c r="AX479" s="198"/>
      <c r="AY479" s="198"/>
      <c r="AZ479" s="198"/>
      <c r="BA479" s="198"/>
      <c r="BB479" s="198"/>
      <c r="BC479" s="198"/>
      <c r="BD479" s="198"/>
      <c r="BE479" s="198"/>
      <c r="BF479" s="198"/>
      <c r="BG479" s="198"/>
      <c r="BH479" s="198"/>
      <c r="BI479" s="198"/>
      <c r="BJ479" s="198"/>
      <c r="BK479" s="198"/>
      <c r="BL479" s="198"/>
      <c r="BM479" s="198"/>
      <c r="BN479" s="198"/>
      <c r="BO479" s="198"/>
      <c r="BP479" s="198"/>
      <c r="BQ479" s="198"/>
      <c r="BR479" s="198"/>
      <c r="BS479" s="198"/>
      <c r="BT479" s="198"/>
      <c r="BU479" s="198"/>
      <c r="BV479" s="198"/>
      <c r="BW479" s="198"/>
      <c r="BX479" s="198"/>
      <c r="BY479" s="198"/>
      <c r="BZ479" s="198"/>
      <c r="CA479" s="198"/>
      <c r="CB479" s="198"/>
      <c r="CC479" s="198"/>
      <c r="CD479" s="198"/>
      <c r="CE479" s="198"/>
      <c r="CF479" s="198"/>
      <c r="CG479" s="198"/>
      <c r="CH479" s="198"/>
      <c r="CI479" s="198"/>
      <c r="CJ479" s="198"/>
      <c r="CK479" s="198"/>
      <c r="CL479" s="198"/>
      <c r="CM479" s="198"/>
      <c r="CN479" s="198"/>
      <c r="CO479" s="198"/>
      <c r="CP479" s="198"/>
      <c r="CQ479" s="198"/>
      <c r="CR479" s="198"/>
      <c r="CS479" s="198"/>
      <c r="CT479" s="198"/>
      <c r="CU479" s="198"/>
      <c r="CV479" s="198"/>
      <c r="CW479" s="198"/>
      <c r="CX479" s="198"/>
      <c r="CY479" s="198"/>
      <c r="CZ479" s="198"/>
      <c r="DA479" s="198"/>
      <c r="DB479" s="198"/>
      <c r="DC479" s="198"/>
      <c r="DD479" s="198"/>
      <c r="DE479" s="198"/>
      <c r="DF479" s="198"/>
      <c r="DG479" s="198"/>
      <c r="DH479" s="198"/>
      <c r="DI479" s="198"/>
      <c r="DJ479" s="198"/>
      <c r="DK479" s="198"/>
      <c r="DL479" s="198"/>
      <c r="DM479" s="198"/>
      <c r="DN479" s="198"/>
      <c r="DO479" s="198"/>
      <c r="DP479" s="198"/>
      <c r="DQ479" s="198"/>
      <c r="DR479" s="198"/>
      <c r="DS479" s="198"/>
      <c r="DT479" s="198"/>
      <c r="DU479" s="198"/>
      <c r="DV479" s="198"/>
      <c r="DW479" s="198"/>
      <c r="DX479" s="198"/>
      <c r="DY479" s="198"/>
      <c r="DZ479" s="198"/>
      <c r="EA479" s="198"/>
      <c r="EB479" s="198"/>
      <c r="EC479" s="198"/>
      <c r="ED479" s="198"/>
      <c r="EE479" s="198"/>
      <c r="EF479" s="198"/>
      <c r="EG479" s="198"/>
      <c r="EH479" s="198"/>
      <c r="EI479" s="198"/>
      <c r="EJ479" s="198"/>
      <c r="EK479" s="198"/>
      <c r="EL479" s="198"/>
      <c r="EM479" s="198"/>
      <c r="EN479" s="198"/>
      <c r="EO479" s="198"/>
      <c r="EP479" s="198"/>
      <c r="EQ479" s="198"/>
      <c r="ER479" s="198"/>
      <c r="ES479" s="198"/>
      <c r="ET479" s="198"/>
      <c r="EU479" s="198"/>
      <c r="EV479" s="198"/>
      <c r="EW479" s="198"/>
      <c r="EX479" s="198"/>
      <c r="EY479" s="198"/>
      <c r="EZ479" s="198"/>
      <c r="FA479" s="198"/>
      <c r="FB479" s="198"/>
      <c r="FC479" s="198"/>
      <c r="FD479" s="198"/>
      <c r="FE479" s="198"/>
      <c r="FF479" s="198"/>
      <c r="FG479" s="198"/>
      <c r="FH479" s="198"/>
      <c r="FI479" s="198"/>
      <c r="FJ479" s="198"/>
      <c r="FK479" s="198"/>
      <c r="FL479" s="198"/>
      <c r="FM479" s="198"/>
      <c r="FN479" s="198"/>
      <c r="FO479" s="198"/>
      <c r="FP479" s="198"/>
      <c r="FQ479" s="198"/>
      <c r="FR479" s="198"/>
      <c r="FS479" s="198"/>
      <c r="FT479" s="198"/>
      <c r="FU479" s="198"/>
      <c r="FV479" s="198"/>
      <c r="FW479" s="198"/>
      <c r="FX479" s="198"/>
    </row>
    <row r="480" spans="1:180" ht="17.45" customHeight="1" x14ac:dyDescent="0.2">
      <c r="A480" s="144"/>
      <c r="B480" s="137" t="s">
        <v>642</v>
      </c>
      <c r="C480" s="138" t="s">
        <v>643</v>
      </c>
      <c r="D480" s="254">
        <v>381.36</v>
      </c>
      <c r="E480" s="259">
        <v>68.64</v>
      </c>
      <c r="F480" s="255">
        <v>450</v>
      </c>
      <c r="G480" s="92"/>
      <c r="H480" s="184" t="s">
        <v>38</v>
      </c>
      <c r="I480" s="245"/>
      <c r="J480" s="245"/>
      <c r="K480" s="245"/>
      <c r="L480" s="198"/>
      <c r="M480" s="198"/>
      <c r="N480" s="198"/>
      <c r="O480" s="198"/>
      <c r="P480" s="198"/>
      <c r="Q480" s="198"/>
      <c r="R480" s="198"/>
      <c r="S480" s="198"/>
      <c r="T480" s="198"/>
      <c r="U480" s="198"/>
      <c r="V480" s="198"/>
      <c r="W480" s="198"/>
      <c r="X480" s="198"/>
      <c r="Y480" s="198"/>
      <c r="Z480" s="198"/>
      <c r="AA480" s="198"/>
      <c r="AB480" s="198"/>
      <c r="AC480" s="198"/>
      <c r="AD480" s="198"/>
      <c r="AE480" s="198"/>
      <c r="AF480" s="198"/>
      <c r="AG480" s="198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198"/>
      <c r="AT480" s="198"/>
      <c r="AU480" s="198"/>
      <c r="AV480" s="198"/>
      <c r="AW480" s="198"/>
      <c r="AX480" s="198"/>
      <c r="AY480" s="198"/>
      <c r="AZ480" s="198"/>
      <c r="BA480" s="198"/>
      <c r="BB480" s="198"/>
      <c r="BC480" s="198"/>
      <c r="BD480" s="198"/>
      <c r="BE480" s="198"/>
      <c r="BF480" s="198"/>
      <c r="BG480" s="198"/>
      <c r="BH480" s="198"/>
      <c r="BI480" s="198"/>
      <c r="BJ480" s="198"/>
      <c r="BK480" s="198"/>
      <c r="BL480" s="198"/>
      <c r="BM480" s="198"/>
      <c r="BN480" s="198"/>
      <c r="BO480" s="198"/>
      <c r="BP480" s="198"/>
      <c r="BQ480" s="198"/>
      <c r="BR480" s="198"/>
      <c r="BS480" s="198"/>
      <c r="BT480" s="198"/>
      <c r="BU480" s="198"/>
      <c r="BV480" s="198"/>
      <c r="BW480" s="198"/>
      <c r="BX480" s="198"/>
      <c r="BY480" s="198"/>
      <c r="BZ480" s="198"/>
      <c r="CA480" s="198"/>
      <c r="CB480" s="198"/>
      <c r="CC480" s="198"/>
      <c r="CD480" s="198"/>
      <c r="CE480" s="198"/>
      <c r="CF480" s="198"/>
      <c r="CG480" s="198"/>
      <c r="CH480" s="198"/>
      <c r="CI480" s="198"/>
      <c r="CJ480" s="198"/>
      <c r="CK480" s="198"/>
      <c r="CL480" s="198"/>
      <c r="CM480" s="198"/>
      <c r="CN480" s="198"/>
      <c r="CO480" s="198"/>
      <c r="CP480" s="198"/>
      <c r="CQ480" s="198"/>
      <c r="CR480" s="198"/>
      <c r="CS480" s="198"/>
      <c r="CT480" s="198"/>
      <c r="CU480" s="198"/>
      <c r="CV480" s="198"/>
      <c r="CW480" s="198"/>
      <c r="CX480" s="198"/>
      <c r="CY480" s="198"/>
      <c r="CZ480" s="198"/>
      <c r="DA480" s="198"/>
      <c r="DB480" s="198"/>
      <c r="DC480" s="198"/>
      <c r="DD480" s="198"/>
      <c r="DE480" s="198"/>
      <c r="DF480" s="198"/>
      <c r="DG480" s="198"/>
      <c r="DH480" s="198"/>
      <c r="DI480" s="198"/>
      <c r="DJ480" s="198"/>
      <c r="DK480" s="198"/>
      <c r="DL480" s="198"/>
      <c r="DM480" s="198"/>
      <c r="DN480" s="198"/>
      <c r="DO480" s="198"/>
      <c r="DP480" s="198"/>
      <c r="DQ480" s="198"/>
      <c r="DR480" s="198"/>
      <c r="DS480" s="198"/>
      <c r="DT480" s="198"/>
      <c r="DU480" s="198"/>
      <c r="DV480" s="198"/>
      <c r="DW480" s="198"/>
      <c r="DX480" s="198"/>
      <c r="DY480" s="198"/>
      <c r="DZ480" s="198"/>
      <c r="EA480" s="198"/>
      <c r="EB480" s="198"/>
      <c r="EC480" s="198"/>
      <c r="ED480" s="198"/>
      <c r="EE480" s="198"/>
      <c r="EF480" s="198"/>
      <c r="EG480" s="198"/>
      <c r="EH480" s="198"/>
      <c r="EI480" s="198"/>
      <c r="EJ480" s="198"/>
      <c r="EK480" s="198"/>
      <c r="EL480" s="198"/>
      <c r="EM480" s="198"/>
      <c r="EN480" s="198"/>
      <c r="EO480" s="198"/>
      <c r="EP480" s="198"/>
      <c r="EQ480" s="198"/>
      <c r="ER480" s="198"/>
      <c r="ES480" s="198"/>
      <c r="ET480" s="198"/>
      <c r="EU480" s="198"/>
      <c r="EV480" s="198"/>
      <c r="EW480" s="198"/>
      <c r="EX480" s="198"/>
      <c r="EY480" s="198"/>
      <c r="EZ480" s="198"/>
      <c r="FA480" s="198"/>
      <c r="FB480" s="198"/>
      <c r="FC480" s="198"/>
      <c r="FD480" s="198"/>
      <c r="FE480" s="198"/>
      <c r="FF480" s="198"/>
      <c r="FG480" s="198"/>
      <c r="FH480" s="198"/>
      <c r="FI480" s="198"/>
      <c r="FJ480" s="198"/>
      <c r="FK480" s="198"/>
      <c r="FL480" s="198"/>
      <c r="FM480" s="198"/>
      <c r="FN480" s="198"/>
      <c r="FO480" s="198"/>
      <c r="FP480" s="198"/>
      <c r="FQ480" s="198"/>
      <c r="FR480" s="198"/>
      <c r="FS480" s="198"/>
      <c r="FT480" s="198"/>
      <c r="FU480" s="198"/>
      <c r="FV480" s="198"/>
      <c r="FW480" s="198"/>
      <c r="FX480" s="198"/>
    </row>
    <row r="481" spans="1:180" ht="17.25" customHeight="1" x14ac:dyDescent="0.2">
      <c r="A481" s="144">
        <v>432</v>
      </c>
      <c r="B481" s="144" t="s">
        <v>644</v>
      </c>
      <c r="C481" s="138" t="s">
        <v>645</v>
      </c>
      <c r="D481" s="259">
        <v>1525.42</v>
      </c>
      <c r="E481" s="259">
        <v>274.58</v>
      </c>
      <c r="F481" s="260">
        <v>1800</v>
      </c>
      <c r="G481" s="285" t="s">
        <v>640</v>
      </c>
      <c r="H481" s="138" t="s">
        <v>641</v>
      </c>
      <c r="I481" s="286">
        <v>583.33000000000004</v>
      </c>
      <c r="J481" s="172">
        <f>0.2*I481</f>
        <v>116.66600000000001</v>
      </c>
      <c r="K481" s="173">
        <f>I481+J481</f>
        <v>699.99600000000009</v>
      </c>
      <c r="L481" s="198"/>
      <c r="M481" s="198"/>
      <c r="N481" s="198"/>
      <c r="O481" s="198"/>
      <c r="P481" s="198"/>
      <c r="Q481" s="198"/>
      <c r="R481" s="198"/>
      <c r="S481" s="198"/>
      <c r="T481" s="198"/>
      <c r="U481" s="198"/>
      <c r="V481" s="198"/>
      <c r="W481" s="198"/>
      <c r="X481" s="198"/>
      <c r="Y481" s="198"/>
      <c r="Z481" s="198"/>
      <c r="AA481" s="198"/>
      <c r="AB481" s="198"/>
      <c r="AC481" s="198"/>
      <c r="AD481" s="198"/>
      <c r="AE481" s="198"/>
      <c r="AF481" s="198"/>
      <c r="AG481" s="198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198"/>
      <c r="AT481" s="198"/>
      <c r="AU481" s="198"/>
      <c r="AV481" s="198"/>
      <c r="AW481" s="198"/>
      <c r="AX481" s="198"/>
      <c r="AY481" s="198"/>
      <c r="AZ481" s="198"/>
      <c r="BA481" s="198"/>
      <c r="BB481" s="198"/>
      <c r="BC481" s="198"/>
      <c r="BD481" s="198"/>
      <c r="BE481" s="198"/>
      <c r="BF481" s="198"/>
      <c r="BG481" s="198"/>
      <c r="BH481" s="198"/>
      <c r="BI481" s="198"/>
      <c r="BJ481" s="198"/>
      <c r="BK481" s="198"/>
      <c r="BL481" s="198"/>
      <c r="BM481" s="198"/>
      <c r="BN481" s="198"/>
      <c r="BO481" s="198"/>
      <c r="BP481" s="198"/>
      <c r="BQ481" s="198"/>
      <c r="BR481" s="198"/>
      <c r="BS481" s="198"/>
      <c r="BT481" s="198"/>
      <c r="BU481" s="198"/>
      <c r="BV481" s="198"/>
      <c r="BW481" s="198"/>
      <c r="BX481" s="198"/>
      <c r="BY481" s="198"/>
      <c r="BZ481" s="198"/>
      <c r="CA481" s="198"/>
      <c r="CB481" s="198"/>
      <c r="CC481" s="198"/>
      <c r="CD481" s="198"/>
      <c r="CE481" s="198"/>
      <c r="CF481" s="198"/>
      <c r="CG481" s="198"/>
      <c r="CH481" s="198"/>
      <c r="CI481" s="198"/>
      <c r="CJ481" s="198"/>
      <c r="CK481" s="198"/>
      <c r="CL481" s="198"/>
      <c r="CM481" s="198"/>
      <c r="CN481" s="198"/>
      <c r="CO481" s="198"/>
      <c r="CP481" s="198"/>
      <c r="CQ481" s="198"/>
      <c r="CR481" s="198"/>
      <c r="CS481" s="198"/>
      <c r="CT481" s="198"/>
      <c r="CU481" s="198"/>
      <c r="CV481" s="198"/>
      <c r="CW481" s="198"/>
      <c r="CX481" s="198"/>
      <c r="CY481" s="198"/>
      <c r="CZ481" s="198"/>
      <c r="DA481" s="198"/>
      <c r="DB481" s="198"/>
      <c r="DC481" s="198"/>
      <c r="DD481" s="198"/>
      <c r="DE481" s="198"/>
      <c r="DF481" s="198"/>
      <c r="DG481" s="198"/>
      <c r="DH481" s="198"/>
      <c r="DI481" s="198"/>
      <c r="DJ481" s="198"/>
      <c r="DK481" s="198"/>
      <c r="DL481" s="198"/>
      <c r="DM481" s="198"/>
      <c r="DN481" s="198"/>
      <c r="DO481" s="198"/>
      <c r="DP481" s="198"/>
      <c r="DQ481" s="198"/>
      <c r="DR481" s="198"/>
      <c r="DS481" s="198"/>
      <c r="DT481" s="198"/>
      <c r="DU481" s="198"/>
      <c r="DV481" s="198"/>
      <c r="DW481" s="198"/>
      <c r="DX481" s="198"/>
      <c r="DY481" s="198"/>
      <c r="DZ481" s="198"/>
      <c r="EA481" s="198"/>
      <c r="EB481" s="198"/>
      <c r="EC481" s="198"/>
      <c r="ED481" s="198"/>
      <c r="EE481" s="198"/>
      <c r="EF481" s="198"/>
      <c r="EG481" s="198"/>
      <c r="EH481" s="198"/>
      <c r="EI481" s="198"/>
      <c r="EJ481" s="198"/>
      <c r="EK481" s="198"/>
      <c r="EL481" s="198"/>
      <c r="EM481" s="198"/>
      <c r="EN481" s="198"/>
      <c r="EO481" s="198"/>
      <c r="EP481" s="198"/>
      <c r="EQ481" s="198"/>
      <c r="ER481" s="198"/>
      <c r="ES481" s="198"/>
      <c r="ET481" s="198"/>
      <c r="EU481" s="198"/>
      <c r="EV481" s="198"/>
      <c r="EW481" s="198"/>
      <c r="EX481" s="198"/>
      <c r="EY481" s="198"/>
      <c r="EZ481" s="198"/>
      <c r="FA481" s="198"/>
      <c r="FB481" s="198"/>
      <c r="FC481" s="198"/>
      <c r="FD481" s="198"/>
      <c r="FE481" s="198"/>
      <c r="FF481" s="198"/>
      <c r="FG481" s="198"/>
      <c r="FH481" s="198"/>
      <c r="FI481" s="198"/>
      <c r="FJ481" s="198"/>
      <c r="FK481" s="198"/>
      <c r="FL481" s="198"/>
      <c r="FM481" s="198"/>
      <c r="FN481" s="198"/>
      <c r="FO481" s="198"/>
      <c r="FP481" s="198"/>
      <c r="FQ481" s="198"/>
      <c r="FR481" s="198"/>
      <c r="FS481" s="198"/>
      <c r="FT481" s="198"/>
      <c r="FU481" s="198"/>
      <c r="FV481" s="198"/>
      <c r="FW481" s="198"/>
      <c r="FX481" s="198"/>
    </row>
    <row r="482" spans="1:180" ht="17.25" customHeight="1" x14ac:dyDescent="0.2">
      <c r="A482" s="144">
        <v>433</v>
      </c>
      <c r="B482" s="144" t="s">
        <v>646</v>
      </c>
      <c r="C482" s="138" t="s">
        <v>647</v>
      </c>
      <c r="D482" s="259">
        <v>1186.44</v>
      </c>
      <c r="E482" s="259">
        <v>213.56</v>
      </c>
      <c r="F482" s="260">
        <v>1400</v>
      </c>
      <c r="G482" s="285" t="s">
        <v>642</v>
      </c>
      <c r="H482" s="138" t="s">
        <v>643</v>
      </c>
      <c r="I482" s="286">
        <v>416.67</v>
      </c>
      <c r="J482" s="172">
        <f t="shared" ref="J482:J506" si="55">0.2*I482</f>
        <v>83.334000000000003</v>
      </c>
      <c r="K482" s="173">
        <f t="shared" ref="K482:K506" si="56">I482+J482</f>
        <v>500.00400000000002</v>
      </c>
      <c r="L482" s="198"/>
      <c r="M482" s="198"/>
      <c r="N482" s="198"/>
      <c r="O482" s="198"/>
      <c r="P482" s="198"/>
      <c r="Q482" s="198"/>
      <c r="R482" s="198"/>
      <c r="S482" s="198"/>
      <c r="T482" s="198"/>
      <c r="U482" s="198"/>
      <c r="V482" s="198"/>
      <c r="W482" s="198"/>
      <c r="X482" s="198"/>
      <c r="Y482" s="198"/>
      <c r="Z482" s="198"/>
      <c r="AA482" s="198"/>
      <c r="AB482" s="198"/>
      <c r="AC482" s="198"/>
      <c r="AD482" s="198"/>
      <c r="AE482" s="198"/>
      <c r="AF482" s="198"/>
      <c r="AG482" s="198"/>
      <c r="AH482" s="198"/>
      <c r="AI482" s="198"/>
      <c r="AJ482" s="198"/>
      <c r="AK482" s="198"/>
      <c r="AL482" s="198"/>
      <c r="AM482" s="198"/>
      <c r="AN482" s="198"/>
      <c r="AO482" s="198"/>
      <c r="AP482" s="198"/>
      <c r="AQ482" s="198"/>
      <c r="AR482" s="198"/>
      <c r="AS482" s="198"/>
      <c r="AT482" s="198"/>
      <c r="AU482" s="198"/>
      <c r="AV482" s="198"/>
      <c r="AW482" s="198"/>
      <c r="AX482" s="198"/>
      <c r="AY482" s="198"/>
      <c r="AZ482" s="198"/>
      <c r="BA482" s="198"/>
      <c r="BB482" s="198"/>
      <c r="BC482" s="198"/>
      <c r="BD482" s="198"/>
      <c r="BE482" s="198"/>
      <c r="BF482" s="198"/>
      <c r="BG482" s="198"/>
      <c r="BH482" s="198"/>
      <c r="BI482" s="198"/>
      <c r="BJ482" s="198"/>
      <c r="BK482" s="198"/>
      <c r="BL482" s="198"/>
      <c r="BM482" s="198"/>
      <c r="BN482" s="198"/>
      <c r="BO482" s="198"/>
      <c r="BP482" s="198"/>
      <c r="BQ482" s="198"/>
      <c r="BR482" s="198"/>
      <c r="BS482" s="198"/>
      <c r="BT482" s="198"/>
      <c r="BU482" s="198"/>
      <c r="BV482" s="198"/>
      <c r="BW482" s="198"/>
      <c r="BX482" s="198"/>
      <c r="BY482" s="198"/>
      <c r="BZ482" s="198"/>
      <c r="CA482" s="198"/>
      <c r="CB482" s="198"/>
      <c r="CC482" s="198"/>
      <c r="CD482" s="198"/>
      <c r="CE482" s="198"/>
      <c r="CF482" s="198"/>
      <c r="CG482" s="198"/>
      <c r="CH482" s="198"/>
      <c r="CI482" s="198"/>
      <c r="CJ482" s="198"/>
      <c r="CK482" s="198"/>
      <c r="CL482" s="198"/>
      <c r="CM482" s="198"/>
      <c r="CN482" s="198"/>
      <c r="CO482" s="198"/>
      <c r="CP482" s="198"/>
      <c r="CQ482" s="198"/>
      <c r="CR482" s="198"/>
      <c r="CS482" s="198"/>
      <c r="CT482" s="198"/>
      <c r="CU482" s="198"/>
      <c r="CV482" s="198"/>
      <c r="CW482" s="198"/>
      <c r="CX482" s="198"/>
      <c r="CY482" s="198"/>
      <c r="CZ482" s="198"/>
      <c r="DA482" s="198"/>
      <c r="DB482" s="198"/>
      <c r="DC482" s="198"/>
      <c r="DD482" s="198"/>
      <c r="DE482" s="198"/>
      <c r="DF482" s="198"/>
      <c r="DG482" s="198"/>
      <c r="DH482" s="198"/>
      <c r="DI482" s="198"/>
      <c r="DJ482" s="198"/>
      <c r="DK482" s="198"/>
      <c r="DL482" s="198"/>
      <c r="DM482" s="198"/>
      <c r="DN482" s="198"/>
      <c r="DO482" s="198"/>
      <c r="DP482" s="198"/>
      <c r="DQ482" s="198"/>
      <c r="DR482" s="198"/>
      <c r="DS482" s="198"/>
      <c r="DT482" s="198"/>
      <c r="DU482" s="198"/>
      <c r="DV482" s="198"/>
      <c r="DW482" s="198"/>
      <c r="DX482" s="198"/>
      <c r="DY482" s="198"/>
      <c r="DZ482" s="198"/>
      <c r="EA482" s="198"/>
      <c r="EB482" s="198"/>
      <c r="EC482" s="198"/>
      <c r="ED482" s="198"/>
      <c r="EE482" s="198"/>
      <c r="EF482" s="198"/>
      <c r="EG482" s="198"/>
      <c r="EH482" s="198"/>
      <c r="EI482" s="198"/>
      <c r="EJ482" s="198"/>
      <c r="EK482" s="198"/>
      <c r="EL482" s="198"/>
      <c r="EM482" s="198"/>
      <c r="EN482" s="198"/>
      <c r="EO482" s="198"/>
      <c r="EP482" s="198"/>
      <c r="EQ482" s="198"/>
      <c r="ER482" s="198"/>
      <c r="ES482" s="198"/>
      <c r="ET482" s="198"/>
      <c r="EU482" s="198"/>
      <c r="EV482" s="198"/>
      <c r="EW482" s="198"/>
      <c r="EX482" s="198"/>
      <c r="EY482" s="198"/>
      <c r="EZ482" s="198"/>
      <c r="FA482" s="198"/>
      <c r="FB482" s="198"/>
      <c r="FC482" s="198"/>
      <c r="FD482" s="198"/>
      <c r="FE482" s="198"/>
      <c r="FF482" s="198"/>
      <c r="FG482" s="198"/>
      <c r="FH482" s="198"/>
      <c r="FI482" s="198"/>
      <c r="FJ482" s="198"/>
      <c r="FK482" s="198"/>
      <c r="FL482" s="198"/>
      <c r="FM482" s="198"/>
      <c r="FN482" s="198"/>
      <c r="FO482" s="198"/>
      <c r="FP482" s="198"/>
      <c r="FQ482" s="198"/>
      <c r="FR482" s="198"/>
      <c r="FS482" s="198"/>
      <c r="FT482" s="198"/>
      <c r="FU482" s="198"/>
      <c r="FV482" s="198"/>
      <c r="FW482" s="198"/>
      <c r="FX482" s="198"/>
    </row>
    <row r="483" spans="1:180" ht="18.75" customHeight="1" x14ac:dyDescent="0.2">
      <c r="A483" s="144">
        <v>434</v>
      </c>
      <c r="B483" s="144" t="s">
        <v>648</v>
      </c>
      <c r="C483" s="138" t="s">
        <v>1389</v>
      </c>
      <c r="D483" s="259">
        <v>2076.27</v>
      </c>
      <c r="E483" s="259">
        <v>373.73</v>
      </c>
      <c r="F483" s="260">
        <v>2450</v>
      </c>
      <c r="G483" s="235" t="s">
        <v>1943</v>
      </c>
      <c r="H483" s="138" t="s">
        <v>645</v>
      </c>
      <c r="I483" s="287">
        <v>1833.33</v>
      </c>
      <c r="J483" s="172">
        <f t="shared" si="55"/>
        <v>366.666</v>
      </c>
      <c r="K483" s="173">
        <f t="shared" si="56"/>
        <v>2199.9960000000001</v>
      </c>
      <c r="L483" s="198"/>
      <c r="M483" s="198"/>
      <c r="N483" s="198"/>
      <c r="O483" s="198"/>
      <c r="P483" s="198"/>
      <c r="Q483" s="198"/>
      <c r="R483" s="198"/>
      <c r="S483" s="198"/>
      <c r="T483" s="198"/>
      <c r="U483" s="198"/>
      <c r="V483" s="198"/>
      <c r="W483" s="198"/>
      <c r="X483" s="198"/>
      <c r="Y483" s="198"/>
      <c r="Z483" s="198"/>
      <c r="AA483" s="198"/>
      <c r="AB483" s="198"/>
      <c r="AC483" s="198"/>
      <c r="AD483" s="198"/>
      <c r="AE483" s="198"/>
      <c r="AF483" s="198"/>
      <c r="AG483" s="198"/>
      <c r="AH483" s="198"/>
      <c r="AI483" s="198"/>
      <c r="AJ483" s="198"/>
      <c r="AK483" s="198"/>
      <c r="AL483" s="198"/>
      <c r="AM483" s="198"/>
      <c r="AN483" s="198"/>
      <c r="AO483" s="198"/>
      <c r="AP483" s="198"/>
      <c r="AQ483" s="198"/>
      <c r="AR483" s="198"/>
      <c r="AS483" s="198"/>
      <c r="AT483" s="198"/>
      <c r="AU483" s="198"/>
      <c r="AV483" s="198"/>
      <c r="AW483" s="198"/>
      <c r="AX483" s="198"/>
      <c r="AY483" s="198"/>
      <c r="AZ483" s="198"/>
      <c r="BA483" s="198"/>
      <c r="BB483" s="198"/>
      <c r="BC483" s="198"/>
      <c r="BD483" s="198"/>
      <c r="BE483" s="198"/>
      <c r="BF483" s="198"/>
      <c r="BG483" s="198"/>
      <c r="BH483" s="198"/>
      <c r="BI483" s="198"/>
      <c r="BJ483" s="198"/>
      <c r="BK483" s="198"/>
      <c r="BL483" s="198"/>
      <c r="BM483" s="198"/>
      <c r="BN483" s="198"/>
      <c r="BO483" s="198"/>
      <c r="BP483" s="198"/>
      <c r="BQ483" s="198"/>
      <c r="BR483" s="198"/>
      <c r="BS483" s="198"/>
      <c r="BT483" s="198"/>
      <c r="BU483" s="198"/>
      <c r="BV483" s="198"/>
      <c r="BW483" s="198"/>
      <c r="BX483" s="198"/>
      <c r="BY483" s="198"/>
      <c r="BZ483" s="198"/>
      <c r="CA483" s="198"/>
      <c r="CB483" s="198"/>
      <c r="CC483" s="198"/>
      <c r="CD483" s="198"/>
      <c r="CE483" s="198"/>
      <c r="CF483" s="198"/>
      <c r="CG483" s="198"/>
      <c r="CH483" s="198"/>
      <c r="CI483" s="198"/>
      <c r="CJ483" s="198"/>
      <c r="CK483" s="198"/>
      <c r="CL483" s="198"/>
      <c r="CM483" s="198"/>
      <c r="CN483" s="198"/>
      <c r="CO483" s="198"/>
      <c r="CP483" s="198"/>
      <c r="CQ483" s="198"/>
      <c r="CR483" s="198"/>
      <c r="CS483" s="198"/>
      <c r="CT483" s="198"/>
      <c r="CU483" s="198"/>
      <c r="CV483" s="198"/>
      <c r="CW483" s="198"/>
      <c r="CX483" s="198"/>
      <c r="CY483" s="198"/>
      <c r="CZ483" s="198"/>
      <c r="DA483" s="198"/>
      <c r="DB483" s="198"/>
      <c r="DC483" s="198"/>
      <c r="DD483" s="198"/>
      <c r="DE483" s="198"/>
      <c r="DF483" s="198"/>
      <c r="DG483" s="198"/>
      <c r="DH483" s="198"/>
      <c r="DI483" s="198"/>
      <c r="DJ483" s="198"/>
      <c r="DK483" s="198"/>
      <c r="DL483" s="198"/>
      <c r="DM483" s="198"/>
      <c r="DN483" s="198"/>
      <c r="DO483" s="198"/>
      <c r="DP483" s="198"/>
      <c r="DQ483" s="198"/>
      <c r="DR483" s="198"/>
      <c r="DS483" s="198"/>
      <c r="DT483" s="198"/>
      <c r="DU483" s="198"/>
      <c r="DV483" s="198"/>
      <c r="DW483" s="198"/>
      <c r="DX483" s="198"/>
      <c r="DY483" s="198"/>
      <c r="DZ483" s="198"/>
      <c r="EA483" s="198"/>
      <c r="EB483" s="198"/>
      <c r="EC483" s="198"/>
      <c r="ED483" s="198"/>
      <c r="EE483" s="198"/>
      <c r="EF483" s="198"/>
      <c r="EG483" s="198"/>
      <c r="EH483" s="198"/>
      <c r="EI483" s="198"/>
      <c r="EJ483" s="198"/>
      <c r="EK483" s="198"/>
      <c r="EL483" s="198"/>
      <c r="EM483" s="198"/>
      <c r="EN483" s="198"/>
      <c r="EO483" s="198"/>
      <c r="EP483" s="198"/>
      <c r="EQ483" s="198"/>
      <c r="ER483" s="198"/>
      <c r="ES483" s="198"/>
      <c r="ET483" s="198"/>
      <c r="EU483" s="198"/>
      <c r="EV483" s="198"/>
      <c r="EW483" s="198"/>
      <c r="EX483" s="198"/>
      <c r="EY483" s="198"/>
      <c r="EZ483" s="198"/>
      <c r="FA483" s="198"/>
      <c r="FB483" s="198"/>
      <c r="FC483" s="198"/>
      <c r="FD483" s="198"/>
      <c r="FE483" s="198"/>
      <c r="FF483" s="198"/>
      <c r="FG483" s="198"/>
      <c r="FH483" s="198"/>
      <c r="FI483" s="198"/>
      <c r="FJ483" s="198"/>
      <c r="FK483" s="198"/>
      <c r="FL483" s="198"/>
      <c r="FM483" s="198"/>
      <c r="FN483" s="198"/>
      <c r="FO483" s="198"/>
      <c r="FP483" s="198"/>
      <c r="FQ483" s="198"/>
      <c r="FR483" s="198"/>
      <c r="FS483" s="198"/>
      <c r="FT483" s="198"/>
      <c r="FU483" s="198"/>
      <c r="FV483" s="198"/>
      <c r="FW483" s="198"/>
      <c r="FX483" s="198"/>
    </row>
    <row r="484" spans="1:180" ht="16.5" customHeight="1" x14ac:dyDescent="0.2">
      <c r="A484" s="144">
        <v>435</v>
      </c>
      <c r="B484" s="144" t="s">
        <v>649</v>
      </c>
      <c r="C484" s="138" t="s">
        <v>650</v>
      </c>
      <c r="D484" s="259">
        <v>2415.25</v>
      </c>
      <c r="E484" s="259">
        <v>434.75</v>
      </c>
      <c r="F484" s="260">
        <v>2850</v>
      </c>
      <c r="G484" s="235" t="s">
        <v>646</v>
      </c>
      <c r="H484" s="138" t="s">
        <v>647</v>
      </c>
      <c r="I484" s="287">
        <v>1500</v>
      </c>
      <c r="J484" s="172">
        <f t="shared" si="55"/>
        <v>300</v>
      </c>
      <c r="K484" s="173">
        <f t="shared" si="56"/>
        <v>1800</v>
      </c>
      <c r="L484" s="198"/>
      <c r="M484" s="198"/>
      <c r="N484" s="198"/>
      <c r="O484" s="198"/>
      <c r="P484" s="198"/>
      <c r="Q484" s="198"/>
      <c r="R484" s="198"/>
      <c r="S484" s="198"/>
      <c r="T484" s="198"/>
      <c r="U484" s="198"/>
      <c r="V484" s="198"/>
      <c r="W484" s="198"/>
      <c r="X484" s="198"/>
      <c r="Y484" s="198"/>
      <c r="Z484" s="198"/>
      <c r="AA484" s="198"/>
      <c r="AB484" s="198"/>
      <c r="AC484" s="198"/>
      <c r="AD484" s="198"/>
      <c r="AE484" s="198"/>
      <c r="AF484" s="198"/>
      <c r="AG484" s="198"/>
      <c r="AH484" s="198"/>
      <c r="AI484" s="198"/>
      <c r="AJ484" s="198"/>
      <c r="AK484" s="198"/>
      <c r="AL484" s="198"/>
      <c r="AM484" s="198"/>
      <c r="AN484" s="198"/>
      <c r="AO484" s="198"/>
      <c r="AP484" s="198"/>
      <c r="AQ484" s="198"/>
      <c r="AR484" s="198"/>
      <c r="AS484" s="198"/>
      <c r="AT484" s="198"/>
      <c r="AU484" s="198"/>
      <c r="AV484" s="198"/>
      <c r="AW484" s="198"/>
      <c r="AX484" s="198"/>
      <c r="AY484" s="198"/>
      <c r="AZ484" s="198"/>
      <c r="BA484" s="198"/>
      <c r="BB484" s="198"/>
      <c r="BC484" s="198"/>
      <c r="BD484" s="198"/>
      <c r="BE484" s="198"/>
      <c r="BF484" s="198"/>
      <c r="BG484" s="198"/>
      <c r="BH484" s="198"/>
      <c r="BI484" s="198"/>
      <c r="BJ484" s="198"/>
      <c r="BK484" s="198"/>
      <c r="BL484" s="198"/>
      <c r="BM484" s="198"/>
      <c r="BN484" s="198"/>
      <c r="BO484" s="198"/>
      <c r="BP484" s="198"/>
      <c r="BQ484" s="198"/>
      <c r="BR484" s="198"/>
      <c r="BS484" s="198"/>
      <c r="BT484" s="198"/>
      <c r="BU484" s="198"/>
      <c r="BV484" s="198"/>
      <c r="BW484" s="198"/>
      <c r="BX484" s="198"/>
      <c r="BY484" s="198"/>
      <c r="BZ484" s="198"/>
      <c r="CA484" s="198"/>
      <c r="CB484" s="198"/>
      <c r="CC484" s="198"/>
      <c r="CD484" s="198"/>
      <c r="CE484" s="198"/>
      <c r="CF484" s="198"/>
      <c r="CG484" s="198"/>
      <c r="CH484" s="198"/>
      <c r="CI484" s="198"/>
      <c r="CJ484" s="198"/>
      <c r="CK484" s="198"/>
      <c r="CL484" s="198"/>
      <c r="CM484" s="198"/>
      <c r="CN484" s="198"/>
      <c r="CO484" s="198"/>
      <c r="CP484" s="198"/>
      <c r="CQ484" s="198"/>
      <c r="CR484" s="198"/>
      <c r="CS484" s="198"/>
      <c r="CT484" s="198"/>
      <c r="CU484" s="198"/>
      <c r="CV484" s="198"/>
      <c r="CW484" s="198"/>
      <c r="CX484" s="198"/>
      <c r="CY484" s="198"/>
      <c r="CZ484" s="198"/>
      <c r="DA484" s="198"/>
      <c r="DB484" s="198"/>
      <c r="DC484" s="198"/>
      <c r="DD484" s="198"/>
      <c r="DE484" s="198"/>
      <c r="DF484" s="198"/>
      <c r="DG484" s="198"/>
      <c r="DH484" s="198"/>
      <c r="DI484" s="198"/>
      <c r="DJ484" s="198"/>
      <c r="DK484" s="198"/>
      <c r="DL484" s="198"/>
      <c r="DM484" s="198"/>
      <c r="DN484" s="198"/>
      <c r="DO484" s="198"/>
      <c r="DP484" s="198"/>
      <c r="DQ484" s="198"/>
      <c r="DR484" s="198"/>
      <c r="DS484" s="198"/>
      <c r="DT484" s="198"/>
      <c r="DU484" s="198"/>
      <c r="DV484" s="198"/>
      <c r="DW484" s="198"/>
      <c r="DX484" s="198"/>
      <c r="DY484" s="198"/>
      <c r="DZ484" s="198"/>
      <c r="EA484" s="198"/>
      <c r="EB484" s="198"/>
      <c r="EC484" s="198"/>
      <c r="ED484" s="198"/>
      <c r="EE484" s="198"/>
      <c r="EF484" s="198"/>
      <c r="EG484" s="198"/>
      <c r="EH484" s="198"/>
      <c r="EI484" s="198"/>
      <c r="EJ484" s="198"/>
      <c r="EK484" s="198"/>
      <c r="EL484" s="198"/>
      <c r="EM484" s="198"/>
      <c r="EN484" s="198"/>
      <c r="EO484" s="198"/>
      <c r="EP484" s="198"/>
      <c r="EQ484" s="198"/>
      <c r="ER484" s="198"/>
      <c r="ES484" s="198"/>
      <c r="ET484" s="198"/>
      <c r="EU484" s="198"/>
      <c r="EV484" s="198"/>
      <c r="EW484" s="198"/>
      <c r="EX484" s="198"/>
      <c r="EY484" s="198"/>
      <c r="EZ484" s="198"/>
      <c r="FA484" s="198"/>
      <c r="FB484" s="198"/>
      <c r="FC484" s="198"/>
      <c r="FD484" s="198"/>
      <c r="FE484" s="198"/>
      <c r="FF484" s="198"/>
      <c r="FG484" s="198"/>
      <c r="FH484" s="198"/>
      <c r="FI484" s="198"/>
      <c r="FJ484" s="198"/>
      <c r="FK484" s="198"/>
      <c r="FL484" s="198"/>
      <c r="FM484" s="198"/>
      <c r="FN484" s="198"/>
      <c r="FO484" s="198"/>
      <c r="FP484" s="198"/>
      <c r="FQ484" s="198"/>
      <c r="FR484" s="198"/>
      <c r="FS484" s="198"/>
      <c r="FT484" s="198"/>
      <c r="FU484" s="198"/>
      <c r="FV484" s="198"/>
      <c r="FW484" s="198"/>
      <c r="FX484" s="198"/>
    </row>
    <row r="485" spans="1:180" ht="16.5" customHeight="1" x14ac:dyDescent="0.2">
      <c r="A485" s="144">
        <v>436</v>
      </c>
      <c r="B485" s="144" t="s">
        <v>620</v>
      </c>
      <c r="C485" s="138" t="s">
        <v>1399</v>
      </c>
      <c r="D485" s="259">
        <v>3559.32</v>
      </c>
      <c r="E485" s="259">
        <v>640.67999999999995</v>
      </c>
      <c r="F485" s="260">
        <v>4200</v>
      </c>
      <c r="G485" s="235" t="s">
        <v>787</v>
      </c>
      <c r="H485" s="138" t="s">
        <v>1389</v>
      </c>
      <c r="I485" s="287">
        <v>2333.33</v>
      </c>
      <c r="J485" s="172">
        <f t="shared" si="55"/>
        <v>466.666</v>
      </c>
      <c r="K485" s="173">
        <f t="shared" si="56"/>
        <v>2799.9960000000001</v>
      </c>
      <c r="L485" s="198"/>
      <c r="M485" s="198"/>
      <c r="N485" s="198"/>
      <c r="O485" s="198"/>
      <c r="P485" s="198"/>
      <c r="Q485" s="198"/>
      <c r="R485" s="198"/>
      <c r="S485" s="198"/>
      <c r="T485" s="198"/>
      <c r="U485" s="198"/>
      <c r="V485" s="198"/>
      <c r="W485" s="198"/>
      <c r="X485" s="198"/>
      <c r="Y485" s="198"/>
      <c r="Z485" s="198"/>
      <c r="AA485" s="198"/>
      <c r="AB485" s="198"/>
      <c r="AC485" s="198"/>
      <c r="AD485" s="198"/>
      <c r="AE485" s="198"/>
      <c r="AF485" s="198"/>
      <c r="AG485" s="198"/>
      <c r="AH485" s="198"/>
      <c r="AI485" s="198"/>
      <c r="AJ485" s="198"/>
      <c r="AK485" s="198"/>
      <c r="AL485" s="198"/>
      <c r="AM485" s="198"/>
      <c r="AN485" s="198"/>
      <c r="AO485" s="198"/>
      <c r="AP485" s="198"/>
      <c r="AQ485" s="198"/>
      <c r="AR485" s="198"/>
      <c r="AS485" s="198"/>
      <c r="AT485" s="198"/>
      <c r="AU485" s="198"/>
      <c r="AV485" s="198"/>
      <c r="AW485" s="198"/>
      <c r="AX485" s="198"/>
      <c r="AY485" s="198"/>
      <c r="AZ485" s="198"/>
      <c r="BA485" s="198"/>
      <c r="BB485" s="198"/>
      <c r="BC485" s="198"/>
      <c r="BD485" s="198"/>
      <c r="BE485" s="198"/>
      <c r="BF485" s="198"/>
      <c r="BG485" s="198"/>
      <c r="BH485" s="198"/>
      <c r="BI485" s="198"/>
      <c r="BJ485" s="198"/>
      <c r="BK485" s="198"/>
      <c r="BL485" s="198"/>
      <c r="BM485" s="198"/>
      <c r="BN485" s="198"/>
      <c r="BO485" s="198"/>
      <c r="BP485" s="198"/>
      <c r="BQ485" s="198"/>
      <c r="BR485" s="198"/>
      <c r="BS485" s="198"/>
      <c r="BT485" s="198"/>
      <c r="BU485" s="198"/>
      <c r="BV485" s="198"/>
      <c r="BW485" s="198"/>
      <c r="BX485" s="198"/>
      <c r="BY485" s="198"/>
      <c r="BZ485" s="198"/>
      <c r="CA485" s="198"/>
      <c r="CB485" s="198"/>
      <c r="CC485" s="198"/>
      <c r="CD485" s="198"/>
      <c r="CE485" s="198"/>
      <c r="CF485" s="198"/>
      <c r="CG485" s="198"/>
      <c r="CH485" s="198"/>
      <c r="CI485" s="198"/>
      <c r="CJ485" s="198"/>
      <c r="CK485" s="198"/>
      <c r="CL485" s="198"/>
      <c r="CM485" s="198"/>
      <c r="CN485" s="198"/>
      <c r="CO485" s="198"/>
      <c r="CP485" s="198"/>
      <c r="CQ485" s="198"/>
      <c r="CR485" s="198"/>
      <c r="CS485" s="198"/>
      <c r="CT485" s="198"/>
      <c r="CU485" s="198"/>
      <c r="CV485" s="198"/>
      <c r="CW485" s="198"/>
      <c r="CX485" s="198"/>
      <c r="CY485" s="198"/>
      <c r="CZ485" s="198"/>
      <c r="DA485" s="198"/>
      <c r="DB485" s="198"/>
      <c r="DC485" s="198"/>
      <c r="DD485" s="198"/>
      <c r="DE485" s="198"/>
      <c r="DF485" s="198"/>
      <c r="DG485" s="198"/>
      <c r="DH485" s="198"/>
      <c r="DI485" s="198"/>
      <c r="DJ485" s="198"/>
      <c r="DK485" s="198"/>
      <c r="DL485" s="198"/>
      <c r="DM485" s="198"/>
      <c r="DN485" s="198"/>
      <c r="DO485" s="198"/>
      <c r="DP485" s="198"/>
      <c r="DQ485" s="198"/>
      <c r="DR485" s="198"/>
      <c r="DS485" s="198"/>
      <c r="DT485" s="198"/>
      <c r="DU485" s="198"/>
      <c r="DV485" s="198"/>
      <c r="DW485" s="198"/>
      <c r="DX485" s="198"/>
      <c r="DY485" s="198"/>
      <c r="DZ485" s="198"/>
      <c r="EA485" s="198"/>
      <c r="EB485" s="198"/>
      <c r="EC485" s="198"/>
      <c r="ED485" s="198"/>
      <c r="EE485" s="198"/>
      <c r="EF485" s="198"/>
      <c r="EG485" s="198"/>
      <c r="EH485" s="198"/>
      <c r="EI485" s="198"/>
      <c r="EJ485" s="198"/>
      <c r="EK485" s="198"/>
      <c r="EL485" s="198"/>
      <c r="EM485" s="198"/>
      <c r="EN485" s="198"/>
      <c r="EO485" s="198"/>
      <c r="EP485" s="198"/>
      <c r="EQ485" s="198"/>
      <c r="ER485" s="198"/>
      <c r="ES485" s="198"/>
      <c r="ET485" s="198"/>
      <c r="EU485" s="198"/>
      <c r="EV485" s="198"/>
      <c r="EW485" s="198"/>
      <c r="EX485" s="198"/>
      <c r="EY485" s="198"/>
      <c r="EZ485" s="198"/>
      <c r="FA485" s="198"/>
      <c r="FB485" s="198"/>
      <c r="FC485" s="198"/>
      <c r="FD485" s="198"/>
      <c r="FE485" s="198"/>
      <c r="FF485" s="198"/>
      <c r="FG485" s="198"/>
      <c r="FH485" s="198"/>
      <c r="FI485" s="198"/>
      <c r="FJ485" s="198"/>
      <c r="FK485" s="198"/>
      <c r="FL485" s="198"/>
      <c r="FM485" s="198"/>
      <c r="FN485" s="198"/>
      <c r="FO485" s="198"/>
      <c r="FP485" s="198"/>
      <c r="FQ485" s="198"/>
      <c r="FR485" s="198"/>
      <c r="FS485" s="198"/>
      <c r="FT485" s="198"/>
      <c r="FU485" s="198"/>
      <c r="FV485" s="198"/>
      <c r="FW485" s="198"/>
      <c r="FX485" s="198"/>
    </row>
    <row r="486" spans="1:180" ht="16.5" customHeight="1" x14ac:dyDescent="0.2">
      <c r="A486" s="144">
        <v>437</v>
      </c>
      <c r="B486" s="144" t="s">
        <v>723</v>
      </c>
      <c r="C486" s="185" t="s">
        <v>724</v>
      </c>
      <c r="D486" s="259"/>
      <c r="E486" s="259"/>
      <c r="F486" s="260"/>
      <c r="G486" s="235" t="s">
        <v>609</v>
      </c>
      <c r="H486" s="138" t="s">
        <v>650</v>
      </c>
      <c r="I486" s="287">
        <v>2625</v>
      </c>
      <c r="J486" s="172">
        <f t="shared" si="55"/>
        <v>525</v>
      </c>
      <c r="K486" s="173">
        <f t="shared" si="56"/>
        <v>3150</v>
      </c>
      <c r="L486" s="198"/>
      <c r="M486" s="198"/>
      <c r="N486" s="198"/>
      <c r="O486" s="198"/>
      <c r="P486" s="198"/>
      <c r="Q486" s="198"/>
      <c r="R486" s="198"/>
      <c r="S486" s="198"/>
      <c r="T486" s="198"/>
      <c r="U486" s="198"/>
      <c r="V486" s="198"/>
      <c r="W486" s="198"/>
      <c r="X486" s="198"/>
      <c r="Y486" s="198"/>
      <c r="Z486" s="198"/>
      <c r="AA486" s="198"/>
      <c r="AB486" s="198"/>
      <c r="AC486" s="198"/>
      <c r="AD486" s="198"/>
      <c r="AE486" s="198"/>
      <c r="AF486" s="198"/>
      <c r="AG486" s="198"/>
      <c r="AH486" s="198"/>
      <c r="AI486" s="198"/>
      <c r="AJ486" s="198"/>
      <c r="AK486" s="198"/>
      <c r="AL486" s="198"/>
      <c r="AM486" s="198"/>
      <c r="AN486" s="198"/>
      <c r="AO486" s="198"/>
      <c r="AP486" s="198"/>
      <c r="AQ486" s="198"/>
      <c r="AR486" s="198"/>
      <c r="AS486" s="198"/>
      <c r="AT486" s="198"/>
      <c r="AU486" s="198"/>
      <c r="AV486" s="198"/>
      <c r="AW486" s="198"/>
      <c r="AX486" s="198"/>
      <c r="AY486" s="198"/>
      <c r="AZ486" s="198"/>
      <c r="BA486" s="198"/>
      <c r="BB486" s="198"/>
      <c r="BC486" s="198"/>
      <c r="BD486" s="198"/>
      <c r="BE486" s="198"/>
      <c r="BF486" s="198"/>
      <c r="BG486" s="198"/>
      <c r="BH486" s="198"/>
      <c r="BI486" s="198"/>
      <c r="BJ486" s="198"/>
      <c r="BK486" s="198"/>
      <c r="BL486" s="198"/>
      <c r="BM486" s="198"/>
      <c r="BN486" s="198"/>
      <c r="BO486" s="198"/>
      <c r="BP486" s="198"/>
      <c r="BQ486" s="198"/>
      <c r="BR486" s="198"/>
      <c r="BS486" s="198"/>
      <c r="BT486" s="198"/>
      <c r="BU486" s="198"/>
      <c r="BV486" s="198"/>
      <c r="BW486" s="198"/>
      <c r="BX486" s="198"/>
      <c r="BY486" s="198"/>
      <c r="BZ486" s="198"/>
      <c r="CA486" s="198"/>
      <c r="CB486" s="198"/>
      <c r="CC486" s="198"/>
      <c r="CD486" s="198"/>
      <c r="CE486" s="198"/>
      <c r="CF486" s="198"/>
      <c r="CG486" s="198"/>
      <c r="CH486" s="198"/>
      <c r="CI486" s="198"/>
      <c r="CJ486" s="198"/>
      <c r="CK486" s="198"/>
      <c r="CL486" s="198"/>
      <c r="CM486" s="198"/>
      <c r="CN486" s="198"/>
      <c r="CO486" s="198"/>
      <c r="CP486" s="198"/>
      <c r="CQ486" s="198"/>
      <c r="CR486" s="198"/>
      <c r="CS486" s="198"/>
      <c r="CT486" s="198"/>
      <c r="CU486" s="198"/>
      <c r="CV486" s="198"/>
      <c r="CW486" s="198"/>
      <c r="CX486" s="198"/>
      <c r="CY486" s="198"/>
      <c r="CZ486" s="198"/>
      <c r="DA486" s="198"/>
      <c r="DB486" s="198"/>
      <c r="DC486" s="198"/>
      <c r="DD486" s="198"/>
      <c r="DE486" s="198"/>
      <c r="DF486" s="198"/>
      <c r="DG486" s="198"/>
      <c r="DH486" s="198"/>
      <c r="DI486" s="198"/>
      <c r="DJ486" s="198"/>
      <c r="DK486" s="198"/>
      <c r="DL486" s="198"/>
      <c r="DM486" s="198"/>
      <c r="DN486" s="198"/>
      <c r="DO486" s="198"/>
      <c r="DP486" s="198"/>
      <c r="DQ486" s="198"/>
      <c r="DR486" s="198"/>
      <c r="DS486" s="198"/>
      <c r="DT486" s="198"/>
      <c r="DU486" s="198"/>
      <c r="DV486" s="198"/>
      <c r="DW486" s="198"/>
      <c r="DX486" s="198"/>
      <c r="DY486" s="198"/>
      <c r="DZ486" s="198"/>
      <c r="EA486" s="198"/>
      <c r="EB486" s="198"/>
      <c r="EC486" s="198"/>
      <c r="ED486" s="198"/>
      <c r="EE486" s="198"/>
      <c r="EF486" s="198"/>
      <c r="EG486" s="198"/>
      <c r="EH486" s="198"/>
      <c r="EI486" s="198"/>
      <c r="EJ486" s="198"/>
      <c r="EK486" s="198"/>
      <c r="EL486" s="198"/>
      <c r="EM486" s="198"/>
      <c r="EN486" s="198"/>
      <c r="EO486" s="198"/>
      <c r="EP486" s="198"/>
      <c r="EQ486" s="198"/>
      <c r="ER486" s="198"/>
      <c r="ES486" s="198"/>
      <c r="ET486" s="198"/>
      <c r="EU486" s="198"/>
      <c r="EV486" s="198"/>
      <c r="EW486" s="198"/>
      <c r="EX486" s="198"/>
      <c r="EY486" s="198"/>
      <c r="EZ486" s="198"/>
      <c r="FA486" s="198"/>
      <c r="FB486" s="198"/>
      <c r="FC486" s="198"/>
      <c r="FD486" s="198"/>
      <c r="FE486" s="198"/>
      <c r="FF486" s="198"/>
      <c r="FG486" s="198"/>
      <c r="FH486" s="198"/>
      <c r="FI486" s="198"/>
      <c r="FJ486" s="198"/>
      <c r="FK486" s="198"/>
      <c r="FL486" s="198"/>
      <c r="FM486" s="198"/>
      <c r="FN486" s="198"/>
      <c r="FO486" s="198"/>
      <c r="FP486" s="198"/>
      <c r="FQ486" s="198"/>
      <c r="FR486" s="198"/>
      <c r="FS486" s="198"/>
      <c r="FT486" s="198"/>
      <c r="FU486" s="198"/>
      <c r="FV486" s="198"/>
      <c r="FW486" s="198"/>
      <c r="FX486" s="198"/>
    </row>
    <row r="487" spans="1:180" ht="15.75" customHeight="1" x14ac:dyDescent="0.2">
      <c r="A487" s="144">
        <v>438</v>
      </c>
      <c r="B487" s="182"/>
      <c r="C487" s="347" t="s">
        <v>39</v>
      </c>
      <c r="D487" s="347"/>
      <c r="E487" s="347"/>
      <c r="F487" s="348"/>
      <c r="G487" s="235" t="s">
        <v>723</v>
      </c>
      <c r="H487" s="138" t="s">
        <v>1399</v>
      </c>
      <c r="I487" s="287">
        <v>3625</v>
      </c>
      <c r="J487" s="172">
        <f t="shared" si="55"/>
        <v>725</v>
      </c>
      <c r="K487" s="173">
        <f t="shared" si="56"/>
        <v>4350</v>
      </c>
      <c r="L487" s="198"/>
      <c r="M487" s="198"/>
      <c r="N487" s="198"/>
      <c r="O487" s="198"/>
      <c r="P487" s="198"/>
      <c r="Q487" s="198"/>
      <c r="R487" s="198"/>
      <c r="S487" s="198"/>
      <c r="T487" s="198"/>
      <c r="U487" s="198"/>
      <c r="V487" s="198"/>
      <c r="W487" s="198"/>
      <c r="X487" s="198"/>
      <c r="Y487" s="198"/>
      <c r="Z487" s="198"/>
      <c r="AA487" s="198"/>
      <c r="AB487" s="198"/>
      <c r="AC487" s="198"/>
      <c r="AD487" s="198"/>
      <c r="AE487" s="198"/>
      <c r="AF487" s="198"/>
      <c r="AG487" s="198"/>
      <c r="AH487" s="198"/>
      <c r="AI487" s="198"/>
      <c r="AJ487" s="198"/>
      <c r="AK487" s="198"/>
      <c r="AL487" s="198"/>
      <c r="AM487" s="198"/>
      <c r="AN487" s="198"/>
      <c r="AO487" s="198"/>
      <c r="AP487" s="198"/>
      <c r="AQ487" s="198"/>
      <c r="AR487" s="198"/>
      <c r="AS487" s="198"/>
      <c r="AT487" s="198"/>
      <c r="AU487" s="198"/>
      <c r="AV487" s="198"/>
      <c r="AW487" s="198"/>
      <c r="AX487" s="198"/>
      <c r="AY487" s="198"/>
      <c r="AZ487" s="198"/>
      <c r="BA487" s="198"/>
      <c r="BB487" s="198"/>
      <c r="BC487" s="198"/>
      <c r="BD487" s="198"/>
      <c r="BE487" s="198"/>
      <c r="BF487" s="198"/>
      <c r="BG487" s="198"/>
      <c r="BH487" s="198"/>
      <c r="BI487" s="198"/>
      <c r="BJ487" s="198"/>
      <c r="BK487" s="198"/>
      <c r="BL487" s="198"/>
      <c r="BM487" s="198"/>
      <c r="BN487" s="198"/>
      <c r="BO487" s="198"/>
      <c r="BP487" s="198"/>
      <c r="BQ487" s="198"/>
      <c r="BR487" s="198"/>
      <c r="BS487" s="198"/>
      <c r="BT487" s="198"/>
      <c r="BU487" s="198"/>
      <c r="BV487" s="198"/>
      <c r="BW487" s="198"/>
      <c r="BX487" s="198"/>
      <c r="BY487" s="198"/>
      <c r="BZ487" s="198"/>
      <c r="CA487" s="198"/>
      <c r="CB487" s="198"/>
      <c r="CC487" s="198"/>
      <c r="CD487" s="198"/>
      <c r="CE487" s="198"/>
      <c r="CF487" s="198"/>
      <c r="CG487" s="198"/>
      <c r="CH487" s="198"/>
      <c r="CI487" s="198"/>
      <c r="CJ487" s="198"/>
      <c r="CK487" s="198"/>
      <c r="CL487" s="198"/>
      <c r="CM487" s="198"/>
      <c r="CN487" s="198"/>
      <c r="CO487" s="198"/>
      <c r="CP487" s="198"/>
      <c r="CQ487" s="198"/>
      <c r="CR487" s="198"/>
      <c r="CS487" s="198"/>
      <c r="CT487" s="198"/>
      <c r="CU487" s="198"/>
      <c r="CV487" s="198"/>
      <c r="CW487" s="198"/>
      <c r="CX487" s="198"/>
      <c r="CY487" s="198"/>
      <c r="CZ487" s="198"/>
      <c r="DA487" s="198"/>
      <c r="DB487" s="198"/>
      <c r="DC487" s="198"/>
      <c r="DD487" s="198"/>
      <c r="DE487" s="198"/>
      <c r="DF487" s="198"/>
      <c r="DG487" s="198"/>
      <c r="DH487" s="198"/>
      <c r="DI487" s="198"/>
      <c r="DJ487" s="198"/>
      <c r="DK487" s="198"/>
      <c r="DL487" s="198"/>
      <c r="DM487" s="198"/>
      <c r="DN487" s="198"/>
      <c r="DO487" s="198"/>
      <c r="DP487" s="198"/>
      <c r="DQ487" s="198"/>
      <c r="DR487" s="198"/>
      <c r="DS487" s="198"/>
      <c r="DT487" s="198"/>
      <c r="DU487" s="198"/>
      <c r="DV487" s="198"/>
      <c r="DW487" s="198"/>
      <c r="DX487" s="198"/>
      <c r="DY487" s="198"/>
      <c r="DZ487" s="198"/>
      <c r="EA487" s="198"/>
      <c r="EB487" s="198"/>
      <c r="EC487" s="198"/>
      <c r="ED487" s="198"/>
      <c r="EE487" s="198"/>
      <c r="EF487" s="198"/>
      <c r="EG487" s="198"/>
      <c r="EH487" s="198"/>
      <c r="EI487" s="198"/>
      <c r="EJ487" s="198"/>
      <c r="EK487" s="198"/>
      <c r="EL487" s="198"/>
      <c r="EM487" s="198"/>
      <c r="EN487" s="198"/>
      <c r="EO487" s="198"/>
      <c r="EP487" s="198"/>
      <c r="EQ487" s="198"/>
      <c r="ER487" s="198"/>
      <c r="ES487" s="198"/>
      <c r="ET487" s="198"/>
      <c r="EU487" s="198"/>
      <c r="EV487" s="198"/>
      <c r="EW487" s="198"/>
      <c r="EX487" s="198"/>
      <c r="EY487" s="198"/>
      <c r="EZ487" s="198"/>
      <c r="FA487" s="198"/>
      <c r="FB487" s="198"/>
      <c r="FC487" s="198"/>
      <c r="FD487" s="198"/>
      <c r="FE487" s="198"/>
      <c r="FF487" s="198"/>
      <c r="FG487" s="198"/>
      <c r="FH487" s="198"/>
      <c r="FI487" s="198"/>
      <c r="FJ487" s="198"/>
      <c r="FK487" s="198"/>
      <c r="FL487" s="198"/>
      <c r="FM487" s="198"/>
      <c r="FN487" s="198"/>
      <c r="FO487" s="198"/>
      <c r="FP487" s="198"/>
      <c r="FQ487" s="198"/>
      <c r="FR487" s="198"/>
      <c r="FS487" s="198"/>
      <c r="FT487" s="198"/>
      <c r="FU487" s="198"/>
      <c r="FV487" s="198"/>
      <c r="FW487" s="198"/>
      <c r="FX487" s="198"/>
    </row>
    <row r="488" spans="1:180" ht="16.5" customHeight="1" x14ac:dyDescent="0.2">
      <c r="A488" s="144">
        <v>439</v>
      </c>
      <c r="B488" s="144" t="s">
        <v>648</v>
      </c>
      <c r="C488" s="138" t="s">
        <v>651</v>
      </c>
      <c r="D488" s="254">
        <v>4322.03</v>
      </c>
      <c r="E488" s="259">
        <v>777.97</v>
      </c>
      <c r="F488" s="260">
        <v>5100</v>
      </c>
      <c r="G488" s="235" t="s">
        <v>620</v>
      </c>
      <c r="H488" s="185" t="s">
        <v>724</v>
      </c>
      <c r="I488" s="287">
        <v>2625</v>
      </c>
      <c r="J488" s="172">
        <f t="shared" si="55"/>
        <v>525</v>
      </c>
      <c r="K488" s="173">
        <f t="shared" si="56"/>
        <v>3150</v>
      </c>
      <c r="L488" s="198"/>
      <c r="M488" s="198"/>
      <c r="N488" s="198"/>
      <c r="O488" s="198"/>
      <c r="P488" s="198"/>
      <c r="Q488" s="198"/>
      <c r="R488" s="198"/>
      <c r="S488" s="198"/>
      <c r="T488" s="198"/>
      <c r="U488" s="198"/>
      <c r="V488" s="198"/>
      <c r="W488" s="198"/>
      <c r="X488" s="198"/>
      <c r="Y488" s="198"/>
      <c r="Z488" s="198"/>
      <c r="AA488" s="198"/>
      <c r="AB488" s="198"/>
      <c r="AC488" s="198"/>
      <c r="AD488" s="198"/>
      <c r="AE488" s="198"/>
      <c r="AF488" s="198"/>
      <c r="AG488" s="198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198"/>
      <c r="AT488" s="198"/>
      <c r="AU488" s="198"/>
      <c r="AV488" s="198"/>
      <c r="AW488" s="198"/>
      <c r="AX488" s="198"/>
      <c r="AY488" s="198"/>
      <c r="AZ488" s="198"/>
      <c r="BA488" s="198"/>
      <c r="BB488" s="198"/>
      <c r="BC488" s="198"/>
      <c r="BD488" s="198"/>
      <c r="BE488" s="198"/>
      <c r="BF488" s="198"/>
      <c r="BG488" s="198"/>
      <c r="BH488" s="198"/>
      <c r="BI488" s="198"/>
      <c r="BJ488" s="198"/>
      <c r="BK488" s="198"/>
      <c r="BL488" s="198"/>
      <c r="BM488" s="198"/>
      <c r="BN488" s="198"/>
      <c r="BO488" s="198"/>
      <c r="BP488" s="198"/>
      <c r="BQ488" s="198"/>
      <c r="BR488" s="198"/>
      <c r="BS488" s="198"/>
      <c r="BT488" s="198"/>
      <c r="BU488" s="198"/>
      <c r="BV488" s="198"/>
      <c r="BW488" s="198"/>
      <c r="BX488" s="198"/>
      <c r="BY488" s="198"/>
      <c r="BZ488" s="198"/>
      <c r="CA488" s="198"/>
      <c r="CB488" s="198"/>
      <c r="CC488" s="198"/>
      <c r="CD488" s="198"/>
      <c r="CE488" s="198"/>
      <c r="CF488" s="198"/>
      <c r="CG488" s="198"/>
      <c r="CH488" s="198"/>
      <c r="CI488" s="198"/>
      <c r="CJ488" s="198"/>
      <c r="CK488" s="198"/>
      <c r="CL488" s="198"/>
      <c r="CM488" s="198"/>
      <c r="CN488" s="198"/>
      <c r="CO488" s="198"/>
      <c r="CP488" s="198"/>
      <c r="CQ488" s="198"/>
      <c r="CR488" s="198"/>
      <c r="CS488" s="198"/>
      <c r="CT488" s="198"/>
      <c r="CU488" s="198"/>
      <c r="CV488" s="198"/>
      <c r="CW488" s="198"/>
      <c r="CX488" s="198"/>
      <c r="CY488" s="198"/>
      <c r="CZ488" s="198"/>
      <c r="DA488" s="198"/>
      <c r="DB488" s="198"/>
      <c r="DC488" s="198"/>
      <c r="DD488" s="198"/>
      <c r="DE488" s="198"/>
      <c r="DF488" s="198"/>
      <c r="DG488" s="198"/>
      <c r="DH488" s="198"/>
      <c r="DI488" s="198"/>
      <c r="DJ488" s="198"/>
      <c r="DK488" s="198"/>
      <c r="DL488" s="198"/>
      <c r="DM488" s="198"/>
      <c r="DN488" s="198"/>
      <c r="DO488" s="198"/>
      <c r="DP488" s="198"/>
      <c r="DQ488" s="198"/>
      <c r="DR488" s="198"/>
      <c r="DS488" s="198"/>
      <c r="DT488" s="198"/>
      <c r="DU488" s="198"/>
      <c r="DV488" s="198"/>
      <c r="DW488" s="198"/>
      <c r="DX488" s="198"/>
      <c r="DY488" s="198"/>
      <c r="DZ488" s="198"/>
      <c r="EA488" s="198"/>
      <c r="EB488" s="198"/>
      <c r="EC488" s="198"/>
      <c r="ED488" s="198"/>
      <c r="EE488" s="198"/>
      <c r="EF488" s="198"/>
      <c r="EG488" s="198"/>
      <c r="EH488" s="198"/>
      <c r="EI488" s="198"/>
      <c r="EJ488" s="198"/>
      <c r="EK488" s="198"/>
      <c r="EL488" s="198"/>
      <c r="EM488" s="198"/>
      <c r="EN488" s="198"/>
      <c r="EO488" s="198"/>
      <c r="EP488" s="198"/>
      <c r="EQ488" s="198"/>
      <c r="ER488" s="198"/>
      <c r="ES488" s="198"/>
      <c r="ET488" s="198"/>
      <c r="EU488" s="198"/>
      <c r="EV488" s="198"/>
      <c r="EW488" s="198"/>
      <c r="EX488" s="198"/>
      <c r="EY488" s="198"/>
      <c r="EZ488" s="198"/>
      <c r="FA488" s="198"/>
      <c r="FB488" s="198"/>
      <c r="FC488" s="198"/>
      <c r="FD488" s="198"/>
      <c r="FE488" s="198"/>
      <c r="FF488" s="198"/>
      <c r="FG488" s="198"/>
      <c r="FH488" s="198"/>
      <c r="FI488" s="198"/>
      <c r="FJ488" s="198"/>
      <c r="FK488" s="198"/>
      <c r="FL488" s="198"/>
      <c r="FM488" s="198"/>
      <c r="FN488" s="198"/>
      <c r="FO488" s="198"/>
      <c r="FP488" s="198"/>
      <c r="FQ488" s="198"/>
      <c r="FR488" s="198"/>
      <c r="FS488" s="198"/>
      <c r="FT488" s="198"/>
      <c r="FU488" s="198"/>
      <c r="FV488" s="198"/>
      <c r="FW488" s="198"/>
      <c r="FX488" s="198"/>
    </row>
    <row r="489" spans="1:180" ht="16.899999999999999" customHeight="1" x14ac:dyDescent="0.2">
      <c r="A489" s="144"/>
      <c r="B489" s="144" t="s">
        <v>648</v>
      </c>
      <c r="C489" s="138" t="s">
        <v>652</v>
      </c>
      <c r="D489" s="254">
        <v>5084.75</v>
      </c>
      <c r="E489" s="259">
        <v>915.26</v>
      </c>
      <c r="F489" s="260">
        <v>6000</v>
      </c>
      <c r="G489" s="236"/>
      <c r="H489" s="186" t="s">
        <v>39</v>
      </c>
      <c r="I489" s="187"/>
      <c r="J489" s="187"/>
      <c r="K489" s="188"/>
      <c r="L489" s="198"/>
      <c r="M489" s="198"/>
      <c r="N489" s="198"/>
      <c r="O489" s="198"/>
      <c r="P489" s="198"/>
      <c r="Q489" s="198"/>
      <c r="R489" s="198"/>
      <c r="S489" s="198"/>
      <c r="T489" s="198"/>
      <c r="U489" s="198"/>
      <c r="V489" s="198"/>
      <c r="W489" s="198"/>
      <c r="X489" s="198"/>
      <c r="Y489" s="198"/>
      <c r="Z489" s="198"/>
      <c r="AA489" s="198"/>
      <c r="AB489" s="198"/>
      <c r="AC489" s="198"/>
      <c r="AD489" s="198"/>
      <c r="AE489" s="198"/>
      <c r="AF489" s="198"/>
      <c r="AG489" s="198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198"/>
      <c r="AT489" s="198"/>
      <c r="AU489" s="198"/>
      <c r="AV489" s="198"/>
      <c r="AW489" s="198"/>
      <c r="AX489" s="198"/>
      <c r="AY489" s="198"/>
      <c r="AZ489" s="198"/>
      <c r="BA489" s="198"/>
      <c r="BB489" s="198"/>
      <c r="BC489" s="198"/>
      <c r="BD489" s="198"/>
      <c r="BE489" s="198"/>
      <c r="BF489" s="198"/>
      <c r="BG489" s="198"/>
      <c r="BH489" s="198"/>
      <c r="BI489" s="198"/>
      <c r="BJ489" s="198"/>
      <c r="BK489" s="198"/>
      <c r="BL489" s="198"/>
      <c r="BM489" s="198"/>
      <c r="BN489" s="198"/>
      <c r="BO489" s="198"/>
      <c r="BP489" s="198"/>
      <c r="BQ489" s="198"/>
      <c r="BR489" s="198"/>
      <c r="BS489" s="198"/>
      <c r="BT489" s="198"/>
      <c r="BU489" s="198"/>
      <c r="BV489" s="198"/>
      <c r="BW489" s="198"/>
      <c r="BX489" s="198"/>
      <c r="BY489" s="198"/>
      <c r="BZ489" s="198"/>
      <c r="CA489" s="198"/>
      <c r="CB489" s="198"/>
      <c r="CC489" s="198"/>
      <c r="CD489" s="198"/>
      <c r="CE489" s="198"/>
      <c r="CF489" s="198"/>
      <c r="CG489" s="198"/>
      <c r="CH489" s="198"/>
      <c r="CI489" s="198"/>
      <c r="CJ489" s="198"/>
      <c r="CK489" s="198"/>
      <c r="CL489" s="198"/>
      <c r="CM489" s="198"/>
      <c r="CN489" s="198"/>
      <c r="CO489" s="198"/>
      <c r="CP489" s="198"/>
      <c r="CQ489" s="198"/>
      <c r="CR489" s="198"/>
      <c r="CS489" s="198"/>
      <c r="CT489" s="198"/>
      <c r="CU489" s="198"/>
      <c r="CV489" s="198"/>
      <c r="CW489" s="198"/>
      <c r="CX489" s="198"/>
      <c r="CY489" s="198"/>
      <c r="CZ489" s="198"/>
      <c r="DA489" s="198"/>
      <c r="DB489" s="198"/>
      <c r="DC489" s="198"/>
      <c r="DD489" s="198"/>
      <c r="DE489" s="198"/>
      <c r="DF489" s="198"/>
      <c r="DG489" s="198"/>
      <c r="DH489" s="198"/>
      <c r="DI489" s="198"/>
      <c r="DJ489" s="198"/>
      <c r="DK489" s="198"/>
      <c r="DL489" s="198"/>
      <c r="DM489" s="198"/>
      <c r="DN489" s="198"/>
      <c r="DO489" s="198"/>
      <c r="DP489" s="198"/>
      <c r="DQ489" s="198"/>
      <c r="DR489" s="198"/>
      <c r="DS489" s="198"/>
      <c r="DT489" s="198"/>
      <c r="DU489" s="198"/>
      <c r="DV489" s="198"/>
      <c r="DW489" s="198"/>
      <c r="DX489" s="198"/>
      <c r="DY489" s="198"/>
      <c r="DZ489" s="198"/>
      <c r="EA489" s="198"/>
      <c r="EB489" s="198"/>
      <c r="EC489" s="198"/>
      <c r="ED489" s="198"/>
      <c r="EE489" s="198"/>
      <c r="EF489" s="198"/>
      <c r="EG489" s="198"/>
      <c r="EH489" s="198"/>
      <c r="EI489" s="198"/>
      <c r="EJ489" s="198"/>
      <c r="EK489" s="198"/>
      <c r="EL489" s="198"/>
      <c r="EM489" s="198"/>
      <c r="EN489" s="198"/>
      <c r="EO489" s="198"/>
      <c r="EP489" s="198"/>
      <c r="EQ489" s="198"/>
      <c r="ER489" s="198"/>
      <c r="ES489" s="198"/>
      <c r="ET489" s="198"/>
      <c r="EU489" s="198"/>
      <c r="EV489" s="198"/>
      <c r="EW489" s="198"/>
      <c r="EX489" s="198"/>
      <c r="EY489" s="198"/>
      <c r="EZ489" s="198"/>
      <c r="FA489" s="198"/>
      <c r="FB489" s="198"/>
      <c r="FC489" s="198"/>
      <c r="FD489" s="198"/>
      <c r="FE489" s="198"/>
      <c r="FF489" s="198"/>
      <c r="FG489" s="198"/>
      <c r="FH489" s="198"/>
      <c r="FI489" s="198"/>
      <c r="FJ489" s="198"/>
      <c r="FK489" s="198"/>
      <c r="FL489" s="198"/>
      <c r="FM489" s="198"/>
      <c r="FN489" s="198"/>
      <c r="FO489" s="198"/>
      <c r="FP489" s="198"/>
      <c r="FQ489" s="198"/>
      <c r="FR489" s="198"/>
      <c r="FS489" s="198"/>
      <c r="FT489" s="198"/>
      <c r="FU489" s="198"/>
      <c r="FV489" s="198"/>
      <c r="FW489" s="198"/>
      <c r="FX489" s="198"/>
    </row>
    <row r="490" spans="1:180" ht="13.9" customHeight="1" x14ac:dyDescent="0.2">
      <c r="A490" s="144">
        <v>440</v>
      </c>
      <c r="B490" s="144" t="s">
        <v>653</v>
      </c>
      <c r="C490" s="138" t="s">
        <v>654</v>
      </c>
      <c r="D490" s="254">
        <v>5144.47</v>
      </c>
      <c r="E490" s="259">
        <v>955.53</v>
      </c>
      <c r="F490" s="260">
        <v>6100</v>
      </c>
      <c r="G490" s="235" t="s">
        <v>788</v>
      </c>
      <c r="H490" s="138" t="s">
        <v>651</v>
      </c>
      <c r="I490" s="286">
        <v>6916.67</v>
      </c>
      <c r="J490" s="172">
        <f t="shared" si="55"/>
        <v>1383.3340000000001</v>
      </c>
      <c r="K490" s="173">
        <f t="shared" si="56"/>
        <v>8300.0040000000008</v>
      </c>
      <c r="L490" s="198"/>
      <c r="M490" s="198"/>
      <c r="N490" s="198"/>
      <c r="O490" s="198"/>
      <c r="P490" s="198"/>
      <c r="Q490" s="198"/>
      <c r="R490" s="198"/>
      <c r="S490" s="198"/>
      <c r="T490" s="198"/>
      <c r="U490" s="198"/>
      <c r="V490" s="198"/>
      <c r="W490" s="198"/>
      <c r="X490" s="198"/>
      <c r="Y490" s="198"/>
      <c r="Z490" s="198"/>
      <c r="AA490" s="198"/>
      <c r="AB490" s="198"/>
      <c r="AC490" s="198"/>
      <c r="AD490" s="198"/>
      <c r="AE490" s="198"/>
      <c r="AF490" s="198"/>
      <c r="AG490" s="198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198"/>
      <c r="AT490" s="198"/>
      <c r="AU490" s="198"/>
      <c r="AV490" s="198"/>
      <c r="AW490" s="198"/>
      <c r="AX490" s="198"/>
      <c r="AY490" s="198"/>
      <c r="AZ490" s="198"/>
      <c r="BA490" s="198"/>
      <c r="BB490" s="198"/>
      <c r="BC490" s="198"/>
      <c r="BD490" s="198"/>
      <c r="BE490" s="198"/>
      <c r="BF490" s="198"/>
      <c r="BG490" s="198"/>
      <c r="BH490" s="198"/>
      <c r="BI490" s="198"/>
      <c r="BJ490" s="198"/>
      <c r="BK490" s="198"/>
      <c r="BL490" s="198"/>
      <c r="BM490" s="198"/>
      <c r="BN490" s="198"/>
      <c r="BO490" s="198"/>
      <c r="BP490" s="198"/>
      <c r="BQ490" s="198"/>
      <c r="BR490" s="198"/>
      <c r="BS490" s="198"/>
      <c r="BT490" s="198"/>
      <c r="BU490" s="198"/>
      <c r="BV490" s="198"/>
      <c r="BW490" s="198"/>
      <c r="BX490" s="198"/>
      <c r="BY490" s="198"/>
      <c r="BZ490" s="198"/>
      <c r="CA490" s="198"/>
      <c r="CB490" s="198"/>
      <c r="CC490" s="198"/>
      <c r="CD490" s="198"/>
      <c r="CE490" s="198"/>
      <c r="CF490" s="198"/>
      <c r="CG490" s="198"/>
      <c r="CH490" s="198"/>
      <c r="CI490" s="198"/>
      <c r="CJ490" s="198"/>
      <c r="CK490" s="198"/>
      <c r="CL490" s="198"/>
      <c r="CM490" s="198"/>
      <c r="CN490" s="198"/>
      <c r="CO490" s="198"/>
      <c r="CP490" s="198"/>
      <c r="CQ490" s="198"/>
      <c r="CR490" s="198"/>
      <c r="CS490" s="198"/>
      <c r="CT490" s="198"/>
      <c r="CU490" s="198"/>
      <c r="CV490" s="198"/>
      <c r="CW490" s="198"/>
      <c r="CX490" s="198"/>
      <c r="CY490" s="198"/>
      <c r="CZ490" s="198"/>
      <c r="DA490" s="198"/>
      <c r="DB490" s="198"/>
      <c r="DC490" s="198"/>
      <c r="DD490" s="198"/>
      <c r="DE490" s="198"/>
      <c r="DF490" s="198"/>
      <c r="DG490" s="198"/>
      <c r="DH490" s="198"/>
      <c r="DI490" s="198"/>
      <c r="DJ490" s="198"/>
      <c r="DK490" s="198"/>
      <c r="DL490" s="198"/>
      <c r="DM490" s="198"/>
      <c r="DN490" s="198"/>
      <c r="DO490" s="198"/>
      <c r="DP490" s="198"/>
      <c r="DQ490" s="198"/>
      <c r="DR490" s="198"/>
      <c r="DS490" s="198"/>
      <c r="DT490" s="198"/>
      <c r="DU490" s="198"/>
      <c r="DV490" s="198"/>
      <c r="DW490" s="198"/>
      <c r="DX490" s="198"/>
      <c r="DY490" s="198"/>
      <c r="DZ490" s="198"/>
      <c r="EA490" s="198"/>
      <c r="EB490" s="198"/>
      <c r="EC490" s="198"/>
      <c r="ED490" s="198"/>
      <c r="EE490" s="198"/>
      <c r="EF490" s="198"/>
      <c r="EG490" s="198"/>
      <c r="EH490" s="198"/>
      <c r="EI490" s="198"/>
      <c r="EJ490" s="198"/>
      <c r="EK490" s="198"/>
      <c r="EL490" s="198"/>
      <c r="EM490" s="198"/>
      <c r="EN490" s="198"/>
      <c r="EO490" s="198"/>
      <c r="EP490" s="198"/>
      <c r="EQ490" s="198"/>
      <c r="ER490" s="198"/>
      <c r="ES490" s="198"/>
      <c r="ET490" s="198"/>
      <c r="EU490" s="198"/>
      <c r="EV490" s="198"/>
      <c r="EW490" s="198"/>
      <c r="EX490" s="198"/>
      <c r="EY490" s="198"/>
      <c r="EZ490" s="198"/>
      <c r="FA490" s="198"/>
      <c r="FB490" s="198"/>
      <c r="FC490" s="198"/>
      <c r="FD490" s="198"/>
      <c r="FE490" s="198"/>
      <c r="FF490" s="198"/>
      <c r="FG490" s="198"/>
      <c r="FH490" s="198"/>
      <c r="FI490" s="198"/>
      <c r="FJ490" s="198"/>
      <c r="FK490" s="198"/>
      <c r="FL490" s="198"/>
      <c r="FM490" s="198"/>
      <c r="FN490" s="198"/>
      <c r="FO490" s="198"/>
      <c r="FP490" s="198"/>
      <c r="FQ490" s="198"/>
      <c r="FR490" s="198"/>
      <c r="FS490" s="198"/>
      <c r="FT490" s="198"/>
      <c r="FU490" s="198"/>
      <c r="FV490" s="198"/>
      <c r="FW490" s="198"/>
      <c r="FX490" s="198"/>
    </row>
    <row r="491" spans="1:180" ht="13.9" customHeight="1" x14ac:dyDescent="0.2">
      <c r="A491" s="144">
        <v>441</v>
      </c>
      <c r="B491" s="144" t="s">
        <v>655</v>
      </c>
      <c r="C491" s="138" t="s">
        <v>656</v>
      </c>
      <c r="D491" s="254">
        <v>5423.73</v>
      </c>
      <c r="E491" s="259">
        <v>976.27</v>
      </c>
      <c r="F491" s="260">
        <v>6400</v>
      </c>
      <c r="G491" s="235" t="s">
        <v>789</v>
      </c>
      <c r="H491" s="138" t="s">
        <v>652</v>
      </c>
      <c r="I491" s="286">
        <v>7541.67</v>
      </c>
      <c r="J491" s="172">
        <f t="shared" si="55"/>
        <v>1508.3340000000001</v>
      </c>
      <c r="K491" s="173">
        <f t="shared" si="56"/>
        <v>9050.0040000000008</v>
      </c>
      <c r="L491" s="198"/>
      <c r="M491" s="198"/>
      <c r="N491" s="198"/>
      <c r="O491" s="198"/>
      <c r="P491" s="198"/>
      <c r="Q491" s="198"/>
      <c r="R491" s="198"/>
      <c r="S491" s="198"/>
      <c r="T491" s="198"/>
      <c r="U491" s="198"/>
      <c r="V491" s="198"/>
      <c r="W491" s="198"/>
      <c r="X491" s="198"/>
      <c r="Y491" s="198"/>
      <c r="Z491" s="198"/>
      <c r="AA491" s="198"/>
      <c r="AB491" s="198"/>
      <c r="AC491" s="198"/>
      <c r="AD491" s="198"/>
      <c r="AE491" s="198"/>
      <c r="AF491" s="198"/>
      <c r="AG491" s="198"/>
      <c r="AH491" s="198"/>
      <c r="AI491" s="198"/>
      <c r="AJ491" s="198"/>
      <c r="AK491" s="198"/>
      <c r="AL491" s="198"/>
      <c r="AM491" s="198"/>
      <c r="AN491" s="198"/>
      <c r="AO491" s="198"/>
      <c r="AP491" s="198"/>
      <c r="AQ491" s="198"/>
      <c r="AR491" s="198"/>
      <c r="AS491" s="198"/>
      <c r="AT491" s="198"/>
      <c r="AU491" s="198"/>
      <c r="AV491" s="198"/>
      <c r="AW491" s="198"/>
      <c r="AX491" s="198"/>
      <c r="AY491" s="198"/>
      <c r="AZ491" s="198"/>
      <c r="BA491" s="198"/>
      <c r="BB491" s="198"/>
      <c r="BC491" s="198"/>
      <c r="BD491" s="198"/>
      <c r="BE491" s="198"/>
      <c r="BF491" s="198"/>
      <c r="BG491" s="198"/>
      <c r="BH491" s="198"/>
      <c r="BI491" s="198"/>
      <c r="BJ491" s="198"/>
      <c r="BK491" s="198"/>
      <c r="BL491" s="198"/>
      <c r="BM491" s="198"/>
      <c r="BN491" s="198"/>
      <c r="BO491" s="198"/>
      <c r="BP491" s="198"/>
      <c r="BQ491" s="198"/>
      <c r="BR491" s="198"/>
      <c r="BS491" s="198"/>
      <c r="BT491" s="198"/>
      <c r="BU491" s="198"/>
      <c r="BV491" s="198"/>
      <c r="BW491" s="198"/>
      <c r="BX491" s="198"/>
      <c r="BY491" s="198"/>
      <c r="BZ491" s="198"/>
      <c r="CA491" s="198"/>
      <c r="CB491" s="198"/>
      <c r="CC491" s="198"/>
      <c r="CD491" s="198"/>
      <c r="CE491" s="198"/>
      <c r="CF491" s="198"/>
      <c r="CG491" s="198"/>
      <c r="CH491" s="198"/>
      <c r="CI491" s="198"/>
      <c r="CJ491" s="198"/>
      <c r="CK491" s="198"/>
      <c r="CL491" s="198"/>
      <c r="CM491" s="198"/>
      <c r="CN491" s="198"/>
      <c r="CO491" s="198"/>
      <c r="CP491" s="198"/>
      <c r="CQ491" s="198"/>
      <c r="CR491" s="198"/>
      <c r="CS491" s="198"/>
      <c r="CT491" s="198"/>
      <c r="CU491" s="198"/>
      <c r="CV491" s="198"/>
      <c r="CW491" s="198"/>
      <c r="CX491" s="198"/>
      <c r="CY491" s="198"/>
      <c r="CZ491" s="198"/>
      <c r="DA491" s="198"/>
      <c r="DB491" s="198"/>
      <c r="DC491" s="198"/>
      <c r="DD491" s="198"/>
      <c r="DE491" s="198"/>
      <c r="DF491" s="198"/>
      <c r="DG491" s="198"/>
      <c r="DH491" s="198"/>
      <c r="DI491" s="198"/>
      <c r="DJ491" s="198"/>
      <c r="DK491" s="198"/>
      <c r="DL491" s="198"/>
      <c r="DM491" s="198"/>
      <c r="DN491" s="198"/>
      <c r="DO491" s="198"/>
      <c r="DP491" s="198"/>
      <c r="DQ491" s="198"/>
      <c r="DR491" s="198"/>
      <c r="DS491" s="198"/>
      <c r="DT491" s="198"/>
      <c r="DU491" s="198"/>
      <c r="DV491" s="198"/>
      <c r="DW491" s="198"/>
      <c r="DX491" s="198"/>
      <c r="DY491" s="198"/>
      <c r="DZ491" s="198"/>
      <c r="EA491" s="198"/>
      <c r="EB491" s="198"/>
      <c r="EC491" s="198"/>
      <c r="ED491" s="198"/>
      <c r="EE491" s="198"/>
      <c r="EF491" s="198"/>
      <c r="EG491" s="198"/>
      <c r="EH491" s="198"/>
      <c r="EI491" s="198"/>
      <c r="EJ491" s="198"/>
      <c r="EK491" s="198"/>
      <c r="EL491" s="198"/>
      <c r="EM491" s="198"/>
      <c r="EN491" s="198"/>
      <c r="EO491" s="198"/>
      <c r="EP491" s="198"/>
      <c r="EQ491" s="198"/>
      <c r="ER491" s="198"/>
      <c r="ES491" s="198"/>
      <c r="ET491" s="198"/>
      <c r="EU491" s="198"/>
      <c r="EV491" s="198"/>
      <c r="EW491" s="198"/>
      <c r="EX491" s="198"/>
      <c r="EY491" s="198"/>
      <c r="EZ491" s="198"/>
      <c r="FA491" s="198"/>
      <c r="FB491" s="198"/>
      <c r="FC491" s="198"/>
      <c r="FD491" s="198"/>
      <c r="FE491" s="198"/>
      <c r="FF491" s="198"/>
      <c r="FG491" s="198"/>
      <c r="FH491" s="198"/>
      <c r="FI491" s="198"/>
      <c r="FJ491" s="198"/>
      <c r="FK491" s="198"/>
      <c r="FL491" s="198"/>
      <c r="FM491" s="198"/>
      <c r="FN491" s="198"/>
      <c r="FO491" s="198"/>
      <c r="FP491" s="198"/>
      <c r="FQ491" s="198"/>
      <c r="FR491" s="198"/>
      <c r="FS491" s="198"/>
      <c r="FT491" s="198"/>
      <c r="FU491" s="198"/>
      <c r="FV491" s="198"/>
      <c r="FW491" s="198"/>
      <c r="FX491" s="198"/>
    </row>
    <row r="492" spans="1:180" ht="13.9" customHeight="1" x14ac:dyDescent="0.2">
      <c r="A492" s="144">
        <v>442</v>
      </c>
      <c r="B492" s="144" t="s">
        <v>648</v>
      </c>
      <c r="C492" s="138" t="s">
        <v>657</v>
      </c>
      <c r="D492" s="254">
        <v>6355.93</v>
      </c>
      <c r="E492" s="259">
        <v>1144.07</v>
      </c>
      <c r="F492" s="260">
        <v>7500</v>
      </c>
      <c r="G492" s="235" t="s">
        <v>1944</v>
      </c>
      <c r="H492" s="138" t="s">
        <v>654</v>
      </c>
      <c r="I492" s="286">
        <v>7583.33</v>
      </c>
      <c r="J492" s="172">
        <f t="shared" si="55"/>
        <v>1516.6660000000002</v>
      </c>
      <c r="K492" s="173">
        <f t="shared" si="56"/>
        <v>9099.9959999999992</v>
      </c>
      <c r="L492" s="198"/>
      <c r="M492" s="198"/>
      <c r="N492" s="198"/>
      <c r="O492" s="198"/>
      <c r="P492" s="198"/>
      <c r="Q492" s="198"/>
      <c r="R492" s="198"/>
      <c r="S492" s="198"/>
      <c r="T492" s="198"/>
      <c r="U492" s="198"/>
      <c r="V492" s="198"/>
      <c r="W492" s="198"/>
      <c r="X492" s="198"/>
      <c r="Y492" s="198"/>
      <c r="Z492" s="198"/>
      <c r="AA492" s="198"/>
      <c r="AB492" s="198"/>
      <c r="AC492" s="198"/>
      <c r="AD492" s="198"/>
      <c r="AE492" s="198"/>
      <c r="AF492" s="198"/>
      <c r="AG492" s="198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8"/>
      <c r="AT492" s="198"/>
      <c r="AU492" s="198"/>
      <c r="AV492" s="198"/>
      <c r="AW492" s="198"/>
      <c r="AX492" s="198"/>
      <c r="AY492" s="198"/>
      <c r="AZ492" s="198"/>
      <c r="BA492" s="198"/>
      <c r="BB492" s="198"/>
      <c r="BC492" s="198"/>
      <c r="BD492" s="198"/>
      <c r="BE492" s="198"/>
      <c r="BF492" s="198"/>
      <c r="BG492" s="198"/>
      <c r="BH492" s="198"/>
      <c r="BI492" s="198"/>
      <c r="BJ492" s="198"/>
      <c r="BK492" s="198"/>
      <c r="BL492" s="198"/>
      <c r="BM492" s="198"/>
      <c r="BN492" s="198"/>
      <c r="BO492" s="198"/>
      <c r="BP492" s="198"/>
      <c r="BQ492" s="198"/>
      <c r="BR492" s="198"/>
      <c r="BS492" s="198"/>
      <c r="BT492" s="198"/>
      <c r="BU492" s="198"/>
      <c r="BV492" s="198"/>
      <c r="BW492" s="198"/>
      <c r="BX492" s="198"/>
      <c r="BY492" s="198"/>
      <c r="BZ492" s="198"/>
      <c r="CA492" s="198"/>
      <c r="CB492" s="198"/>
      <c r="CC492" s="198"/>
      <c r="CD492" s="198"/>
      <c r="CE492" s="198"/>
      <c r="CF492" s="198"/>
      <c r="CG492" s="198"/>
      <c r="CH492" s="198"/>
      <c r="CI492" s="198"/>
      <c r="CJ492" s="198"/>
      <c r="CK492" s="198"/>
      <c r="CL492" s="198"/>
      <c r="CM492" s="198"/>
      <c r="CN492" s="198"/>
      <c r="CO492" s="198"/>
      <c r="CP492" s="198"/>
      <c r="CQ492" s="198"/>
      <c r="CR492" s="198"/>
      <c r="CS492" s="198"/>
      <c r="CT492" s="198"/>
      <c r="CU492" s="198"/>
      <c r="CV492" s="198"/>
      <c r="CW492" s="198"/>
      <c r="CX492" s="198"/>
      <c r="CY492" s="198"/>
      <c r="CZ492" s="198"/>
      <c r="DA492" s="198"/>
      <c r="DB492" s="198"/>
      <c r="DC492" s="198"/>
      <c r="DD492" s="198"/>
      <c r="DE492" s="198"/>
      <c r="DF492" s="198"/>
      <c r="DG492" s="198"/>
      <c r="DH492" s="198"/>
      <c r="DI492" s="198"/>
      <c r="DJ492" s="198"/>
      <c r="DK492" s="198"/>
      <c r="DL492" s="198"/>
      <c r="DM492" s="198"/>
      <c r="DN492" s="198"/>
      <c r="DO492" s="198"/>
      <c r="DP492" s="198"/>
      <c r="DQ492" s="198"/>
      <c r="DR492" s="198"/>
      <c r="DS492" s="198"/>
      <c r="DT492" s="198"/>
      <c r="DU492" s="198"/>
      <c r="DV492" s="198"/>
      <c r="DW492" s="198"/>
      <c r="DX492" s="198"/>
      <c r="DY492" s="198"/>
      <c r="DZ492" s="198"/>
      <c r="EA492" s="198"/>
      <c r="EB492" s="198"/>
      <c r="EC492" s="198"/>
      <c r="ED492" s="198"/>
      <c r="EE492" s="198"/>
      <c r="EF492" s="198"/>
      <c r="EG492" s="198"/>
      <c r="EH492" s="198"/>
      <c r="EI492" s="198"/>
      <c r="EJ492" s="198"/>
      <c r="EK492" s="198"/>
      <c r="EL492" s="198"/>
      <c r="EM492" s="198"/>
      <c r="EN492" s="198"/>
      <c r="EO492" s="198"/>
      <c r="EP492" s="198"/>
      <c r="EQ492" s="198"/>
      <c r="ER492" s="198"/>
      <c r="ES492" s="198"/>
      <c r="ET492" s="198"/>
      <c r="EU492" s="198"/>
      <c r="EV492" s="198"/>
      <c r="EW492" s="198"/>
      <c r="EX492" s="198"/>
      <c r="EY492" s="198"/>
      <c r="EZ492" s="198"/>
      <c r="FA492" s="198"/>
      <c r="FB492" s="198"/>
      <c r="FC492" s="198"/>
      <c r="FD492" s="198"/>
      <c r="FE492" s="198"/>
      <c r="FF492" s="198"/>
      <c r="FG492" s="198"/>
      <c r="FH492" s="198"/>
      <c r="FI492" s="198"/>
      <c r="FJ492" s="198"/>
      <c r="FK492" s="198"/>
      <c r="FL492" s="198"/>
      <c r="FM492" s="198"/>
      <c r="FN492" s="198"/>
      <c r="FO492" s="198"/>
      <c r="FP492" s="198"/>
      <c r="FQ492" s="198"/>
      <c r="FR492" s="198"/>
      <c r="FS492" s="198"/>
      <c r="FT492" s="198"/>
      <c r="FU492" s="198"/>
      <c r="FV492" s="198"/>
      <c r="FW492" s="198"/>
      <c r="FX492" s="198"/>
    </row>
    <row r="493" spans="1:180" ht="13.9" customHeight="1" x14ac:dyDescent="0.2">
      <c r="A493" s="144">
        <v>443</v>
      </c>
      <c r="B493" s="144" t="s">
        <v>658</v>
      </c>
      <c r="C493" s="138" t="s">
        <v>659</v>
      </c>
      <c r="D493" s="254">
        <v>6355.93</v>
      </c>
      <c r="E493" s="259">
        <v>1144.07</v>
      </c>
      <c r="F493" s="260">
        <v>7500</v>
      </c>
      <c r="G493" s="235" t="s">
        <v>790</v>
      </c>
      <c r="H493" s="138" t="s">
        <v>656</v>
      </c>
      <c r="I493" s="286">
        <v>7750</v>
      </c>
      <c r="J493" s="172">
        <f t="shared" si="55"/>
        <v>1550</v>
      </c>
      <c r="K493" s="173">
        <f t="shared" si="56"/>
        <v>9300</v>
      </c>
      <c r="L493" s="198"/>
      <c r="M493" s="198"/>
      <c r="N493" s="198"/>
      <c r="O493" s="198"/>
      <c r="P493" s="198"/>
      <c r="Q493" s="198"/>
      <c r="R493" s="198"/>
      <c r="S493" s="198"/>
      <c r="T493" s="198"/>
      <c r="U493" s="198"/>
      <c r="V493" s="198"/>
      <c r="W493" s="198"/>
      <c r="X493" s="198"/>
      <c r="Y493" s="198"/>
      <c r="Z493" s="198"/>
      <c r="AA493" s="198"/>
      <c r="AB493" s="198"/>
      <c r="AC493" s="198"/>
      <c r="AD493" s="198"/>
      <c r="AE493" s="198"/>
      <c r="AF493" s="198"/>
      <c r="AG493" s="198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198"/>
      <c r="AT493" s="198"/>
      <c r="AU493" s="198"/>
      <c r="AV493" s="198"/>
      <c r="AW493" s="198"/>
      <c r="AX493" s="198"/>
      <c r="AY493" s="198"/>
      <c r="AZ493" s="198"/>
      <c r="BA493" s="198"/>
      <c r="BB493" s="198"/>
      <c r="BC493" s="198"/>
      <c r="BD493" s="198"/>
      <c r="BE493" s="198"/>
      <c r="BF493" s="198"/>
      <c r="BG493" s="198"/>
      <c r="BH493" s="198"/>
      <c r="BI493" s="198"/>
      <c r="BJ493" s="198"/>
      <c r="BK493" s="198"/>
      <c r="BL493" s="198"/>
      <c r="BM493" s="198"/>
      <c r="BN493" s="198"/>
      <c r="BO493" s="198"/>
      <c r="BP493" s="198"/>
      <c r="BQ493" s="198"/>
      <c r="BR493" s="198"/>
      <c r="BS493" s="198"/>
      <c r="BT493" s="198"/>
      <c r="BU493" s="198"/>
      <c r="BV493" s="198"/>
      <c r="BW493" s="198"/>
      <c r="BX493" s="198"/>
      <c r="BY493" s="198"/>
      <c r="BZ493" s="198"/>
      <c r="CA493" s="198"/>
      <c r="CB493" s="198"/>
      <c r="CC493" s="198"/>
      <c r="CD493" s="198"/>
      <c r="CE493" s="198"/>
      <c r="CF493" s="198"/>
      <c r="CG493" s="198"/>
      <c r="CH493" s="198"/>
      <c r="CI493" s="198"/>
      <c r="CJ493" s="198"/>
      <c r="CK493" s="198"/>
      <c r="CL493" s="198"/>
      <c r="CM493" s="198"/>
      <c r="CN493" s="198"/>
      <c r="CO493" s="198"/>
      <c r="CP493" s="198"/>
      <c r="CQ493" s="198"/>
      <c r="CR493" s="198"/>
      <c r="CS493" s="198"/>
      <c r="CT493" s="198"/>
      <c r="CU493" s="198"/>
      <c r="CV493" s="198"/>
      <c r="CW493" s="198"/>
      <c r="CX493" s="198"/>
      <c r="CY493" s="198"/>
      <c r="CZ493" s="198"/>
      <c r="DA493" s="198"/>
      <c r="DB493" s="198"/>
      <c r="DC493" s="198"/>
      <c r="DD493" s="198"/>
      <c r="DE493" s="198"/>
      <c r="DF493" s="198"/>
      <c r="DG493" s="198"/>
      <c r="DH493" s="198"/>
      <c r="DI493" s="198"/>
      <c r="DJ493" s="198"/>
      <c r="DK493" s="198"/>
      <c r="DL493" s="198"/>
      <c r="DM493" s="198"/>
      <c r="DN493" s="198"/>
      <c r="DO493" s="198"/>
      <c r="DP493" s="198"/>
      <c r="DQ493" s="198"/>
      <c r="DR493" s="198"/>
      <c r="DS493" s="198"/>
      <c r="DT493" s="198"/>
      <c r="DU493" s="198"/>
      <c r="DV493" s="198"/>
      <c r="DW493" s="198"/>
      <c r="DX493" s="198"/>
      <c r="DY493" s="198"/>
      <c r="DZ493" s="198"/>
      <c r="EA493" s="198"/>
      <c r="EB493" s="198"/>
      <c r="EC493" s="198"/>
      <c r="ED493" s="198"/>
      <c r="EE493" s="198"/>
      <c r="EF493" s="198"/>
      <c r="EG493" s="198"/>
      <c r="EH493" s="198"/>
      <c r="EI493" s="198"/>
      <c r="EJ493" s="198"/>
      <c r="EK493" s="198"/>
      <c r="EL493" s="198"/>
      <c r="EM493" s="198"/>
      <c r="EN493" s="198"/>
      <c r="EO493" s="198"/>
      <c r="EP493" s="198"/>
      <c r="EQ493" s="198"/>
      <c r="ER493" s="198"/>
      <c r="ES493" s="198"/>
      <c r="ET493" s="198"/>
      <c r="EU493" s="198"/>
      <c r="EV493" s="198"/>
      <c r="EW493" s="198"/>
      <c r="EX493" s="198"/>
      <c r="EY493" s="198"/>
      <c r="EZ493" s="198"/>
      <c r="FA493" s="198"/>
      <c r="FB493" s="198"/>
      <c r="FC493" s="198"/>
      <c r="FD493" s="198"/>
      <c r="FE493" s="198"/>
      <c r="FF493" s="198"/>
      <c r="FG493" s="198"/>
      <c r="FH493" s="198"/>
      <c r="FI493" s="198"/>
      <c r="FJ493" s="198"/>
      <c r="FK493" s="198"/>
      <c r="FL493" s="198"/>
      <c r="FM493" s="198"/>
      <c r="FN493" s="198"/>
      <c r="FO493" s="198"/>
      <c r="FP493" s="198"/>
      <c r="FQ493" s="198"/>
      <c r="FR493" s="198"/>
      <c r="FS493" s="198"/>
      <c r="FT493" s="198"/>
      <c r="FU493" s="198"/>
      <c r="FV493" s="198"/>
      <c r="FW493" s="198"/>
      <c r="FX493" s="198"/>
    </row>
    <row r="494" spans="1:180" ht="13.9" customHeight="1" x14ac:dyDescent="0.2">
      <c r="A494" s="144">
        <v>444</v>
      </c>
      <c r="B494" s="144" t="s">
        <v>649</v>
      </c>
      <c r="C494" s="138" t="s">
        <v>660</v>
      </c>
      <c r="D494" s="254">
        <v>9830.51</v>
      </c>
      <c r="E494" s="259">
        <v>1769.49</v>
      </c>
      <c r="F494" s="260">
        <v>11600</v>
      </c>
      <c r="G494" s="235" t="s">
        <v>648</v>
      </c>
      <c r="H494" s="138" t="s">
        <v>657</v>
      </c>
      <c r="I494" s="286">
        <v>8333.33</v>
      </c>
      <c r="J494" s="172">
        <f t="shared" si="55"/>
        <v>1666.6660000000002</v>
      </c>
      <c r="K494" s="173">
        <f t="shared" si="56"/>
        <v>9999.9959999999992</v>
      </c>
      <c r="L494" s="198"/>
      <c r="M494" s="198"/>
      <c r="N494" s="198"/>
      <c r="O494" s="198"/>
      <c r="P494" s="198"/>
      <c r="Q494" s="198"/>
      <c r="R494" s="198"/>
      <c r="S494" s="198"/>
      <c r="T494" s="198"/>
      <c r="U494" s="198"/>
      <c r="V494" s="198"/>
      <c r="W494" s="198"/>
      <c r="X494" s="198"/>
      <c r="Y494" s="198"/>
      <c r="Z494" s="198"/>
      <c r="AA494" s="198"/>
      <c r="AB494" s="198"/>
      <c r="AC494" s="198"/>
      <c r="AD494" s="198"/>
      <c r="AE494" s="198"/>
      <c r="AF494" s="198"/>
      <c r="AG494" s="198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198"/>
      <c r="AT494" s="198"/>
      <c r="AU494" s="198"/>
      <c r="AV494" s="198"/>
      <c r="AW494" s="198"/>
      <c r="AX494" s="198"/>
      <c r="AY494" s="198"/>
      <c r="AZ494" s="198"/>
      <c r="BA494" s="198"/>
      <c r="BB494" s="198"/>
      <c r="BC494" s="198"/>
      <c r="BD494" s="198"/>
      <c r="BE494" s="198"/>
      <c r="BF494" s="198"/>
      <c r="BG494" s="198"/>
      <c r="BH494" s="198"/>
      <c r="BI494" s="198"/>
      <c r="BJ494" s="198"/>
      <c r="BK494" s="198"/>
      <c r="BL494" s="198"/>
      <c r="BM494" s="198"/>
      <c r="BN494" s="198"/>
      <c r="BO494" s="198"/>
      <c r="BP494" s="198"/>
      <c r="BQ494" s="198"/>
      <c r="BR494" s="198"/>
      <c r="BS494" s="198"/>
      <c r="BT494" s="198"/>
      <c r="BU494" s="198"/>
      <c r="BV494" s="198"/>
      <c r="BW494" s="198"/>
      <c r="BX494" s="198"/>
      <c r="BY494" s="198"/>
      <c r="BZ494" s="198"/>
      <c r="CA494" s="198"/>
      <c r="CB494" s="198"/>
      <c r="CC494" s="198"/>
      <c r="CD494" s="198"/>
      <c r="CE494" s="198"/>
      <c r="CF494" s="198"/>
      <c r="CG494" s="198"/>
      <c r="CH494" s="198"/>
      <c r="CI494" s="198"/>
      <c r="CJ494" s="198"/>
      <c r="CK494" s="198"/>
      <c r="CL494" s="198"/>
      <c r="CM494" s="198"/>
      <c r="CN494" s="198"/>
      <c r="CO494" s="198"/>
      <c r="CP494" s="198"/>
      <c r="CQ494" s="198"/>
      <c r="CR494" s="198"/>
      <c r="CS494" s="198"/>
      <c r="CT494" s="198"/>
      <c r="CU494" s="198"/>
      <c r="CV494" s="198"/>
      <c r="CW494" s="198"/>
      <c r="CX494" s="198"/>
      <c r="CY494" s="198"/>
      <c r="CZ494" s="198"/>
      <c r="DA494" s="198"/>
      <c r="DB494" s="198"/>
      <c r="DC494" s="198"/>
      <c r="DD494" s="198"/>
      <c r="DE494" s="198"/>
      <c r="DF494" s="198"/>
      <c r="DG494" s="198"/>
      <c r="DH494" s="198"/>
      <c r="DI494" s="198"/>
      <c r="DJ494" s="198"/>
      <c r="DK494" s="198"/>
      <c r="DL494" s="198"/>
      <c r="DM494" s="198"/>
      <c r="DN494" s="198"/>
      <c r="DO494" s="198"/>
      <c r="DP494" s="198"/>
      <c r="DQ494" s="198"/>
      <c r="DR494" s="198"/>
      <c r="DS494" s="198"/>
      <c r="DT494" s="198"/>
      <c r="DU494" s="198"/>
      <c r="DV494" s="198"/>
      <c r="DW494" s="198"/>
      <c r="DX494" s="198"/>
      <c r="DY494" s="198"/>
      <c r="DZ494" s="198"/>
      <c r="EA494" s="198"/>
      <c r="EB494" s="198"/>
      <c r="EC494" s="198"/>
      <c r="ED494" s="198"/>
      <c r="EE494" s="198"/>
      <c r="EF494" s="198"/>
      <c r="EG494" s="198"/>
      <c r="EH494" s="198"/>
      <c r="EI494" s="198"/>
      <c r="EJ494" s="198"/>
      <c r="EK494" s="198"/>
      <c r="EL494" s="198"/>
      <c r="EM494" s="198"/>
      <c r="EN494" s="198"/>
      <c r="EO494" s="198"/>
      <c r="EP494" s="198"/>
      <c r="EQ494" s="198"/>
      <c r="ER494" s="198"/>
      <c r="ES494" s="198"/>
      <c r="ET494" s="198"/>
      <c r="EU494" s="198"/>
      <c r="EV494" s="198"/>
      <c r="EW494" s="198"/>
      <c r="EX494" s="198"/>
      <c r="EY494" s="198"/>
      <c r="EZ494" s="198"/>
      <c r="FA494" s="198"/>
      <c r="FB494" s="198"/>
      <c r="FC494" s="198"/>
      <c r="FD494" s="198"/>
      <c r="FE494" s="198"/>
      <c r="FF494" s="198"/>
      <c r="FG494" s="198"/>
      <c r="FH494" s="198"/>
      <c r="FI494" s="198"/>
      <c r="FJ494" s="198"/>
      <c r="FK494" s="198"/>
      <c r="FL494" s="198"/>
      <c r="FM494" s="198"/>
      <c r="FN494" s="198"/>
      <c r="FO494" s="198"/>
      <c r="FP494" s="198"/>
      <c r="FQ494" s="198"/>
      <c r="FR494" s="198"/>
      <c r="FS494" s="198"/>
      <c r="FT494" s="198"/>
      <c r="FU494" s="198"/>
      <c r="FV494" s="198"/>
      <c r="FW494" s="198"/>
      <c r="FX494" s="198"/>
    </row>
    <row r="495" spans="1:180" ht="13.9" customHeight="1" x14ac:dyDescent="0.2">
      <c r="A495" s="144">
        <v>445</v>
      </c>
      <c r="B495" s="144" t="s">
        <v>653</v>
      </c>
      <c r="C495" s="138" t="s">
        <v>1393</v>
      </c>
      <c r="D495" s="254">
        <v>9322.0300000000007</v>
      </c>
      <c r="E495" s="259">
        <v>1677.97</v>
      </c>
      <c r="F495" s="260">
        <v>11000</v>
      </c>
      <c r="G495" s="235" t="s">
        <v>791</v>
      </c>
      <c r="H495" s="138" t="s">
        <v>659</v>
      </c>
      <c r="I495" s="286">
        <v>8333.33</v>
      </c>
      <c r="J495" s="172">
        <f t="shared" si="55"/>
        <v>1666.6660000000002</v>
      </c>
      <c r="K495" s="173">
        <f t="shared" si="56"/>
        <v>9999.9959999999992</v>
      </c>
      <c r="L495" s="198"/>
      <c r="M495" s="198"/>
      <c r="N495" s="198"/>
      <c r="O495" s="198"/>
      <c r="P495" s="198"/>
      <c r="Q495" s="198"/>
      <c r="R495" s="198"/>
      <c r="S495" s="198"/>
      <c r="T495" s="198"/>
      <c r="U495" s="198"/>
      <c r="V495" s="198"/>
      <c r="W495" s="198"/>
      <c r="X495" s="198"/>
      <c r="Y495" s="198"/>
      <c r="Z495" s="198"/>
      <c r="AA495" s="198"/>
      <c r="AB495" s="198"/>
      <c r="AC495" s="198"/>
      <c r="AD495" s="198"/>
      <c r="AE495" s="198"/>
      <c r="AF495" s="198"/>
      <c r="AG495" s="198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198"/>
      <c r="AT495" s="198"/>
      <c r="AU495" s="198"/>
      <c r="AV495" s="198"/>
      <c r="AW495" s="198"/>
      <c r="AX495" s="198"/>
      <c r="AY495" s="198"/>
      <c r="AZ495" s="198"/>
      <c r="BA495" s="198"/>
      <c r="BB495" s="198"/>
      <c r="BC495" s="198"/>
      <c r="BD495" s="198"/>
      <c r="BE495" s="198"/>
      <c r="BF495" s="198"/>
      <c r="BG495" s="198"/>
      <c r="BH495" s="198"/>
      <c r="BI495" s="198"/>
      <c r="BJ495" s="198"/>
      <c r="BK495" s="198"/>
      <c r="BL495" s="198"/>
      <c r="BM495" s="198"/>
      <c r="BN495" s="198"/>
      <c r="BO495" s="198"/>
      <c r="BP495" s="198"/>
      <c r="BQ495" s="198"/>
      <c r="BR495" s="198"/>
      <c r="BS495" s="198"/>
      <c r="BT495" s="198"/>
      <c r="BU495" s="198"/>
      <c r="BV495" s="198"/>
      <c r="BW495" s="198"/>
      <c r="BX495" s="198"/>
      <c r="BY495" s="198"/>
      <c r="BZ495" s="198"/>
      <c r="CA495" s="198"/>
      <c r="CB495" s="198"/>
      <c r="CC495" s="198"/>
      <c r="CD495" s="198"/>
      <c r="CE495" s="198"/>
      <c r="CF495" s="198"/>
      <c r="CG495" s="198"/>
      <c r="CH495" s="198"/>
      <c r="CI495" s="198"/>
      <c r="CJ495" s="198"/>
      <c r="CK495" s="198"/>
      <c r="CL495" s="198"/>
      <c r="CM495" s="198"/>
      <c r="CN495" s="198"/>
      <c r="CO495" s="198"/>
      <c r="CP495" s="198"/>
      <c r="CQ495" s="198"/>
      <c r="CR495" s="198"/>
      <c r="CS495" s="198"/>
      <c r="CT495" s="198"/>
      <c r="CU495" s="198"/>
      <c r="CV495" s="198"/>
      <c r="CW495" s="198"/>
      <c r="CX495" s="198"/>
      <c r="CY495" s="198"/>
      <c r="CZ495" s="198"/>
      <c r="DA495" s="198"/>
      <c r="DB495" s="198"/>
      <c r="DC495" s="198"/>
      <c r="DD495" s="198"/>
      <c r="DE495" s="198"/>
      <c r="DF495" s="198"/>
      <c r="DG495" s="198"/>
      <c r="DH495" s="198"/>
      <c r="DI495" s="198"/>
      <c r="DJ495" s="198"/>
      <c r="DK495" s="198"/>
      <c r="DL495" s="198"/>
      <c r="DM495" s="198"/>
      <c r="DN495" s="198"/>
      <c r="DO495" s="198"/>
      <c r="DP495" s="198"/>
      <c r="DQ495" s="198"/>
      <c r="DR495" s="198"/>
      <c r="DS495" s="198"/>
      <c r="DT495" s="198"/>
      <c r="DU495" s="198"/>
      <c r="DV495" s="198"/>
      <c r="DW495" s="198"/>
      <c r="DX495" s="198"/>
      <c r="DY495" s="198"/>
      <c r="DZ495" s="198"/>
      <c r="EA495" s="198"/>
      <c r="EB495" s="198"/>
      <c r="EC495" s="198"/>
      <c r="ED495" s="198"/>
      <c r="EE495" s="198"/>
      <c r="EF495" s="198"/>
      <c r="EG495" s="198"/>
      <c r="EH495" s="198"/>
      <c r="EI495" s="198"/>
      <c r="EJ495" s="198"/>
      <c r="EK495" s="198"/>
      <c r="EL495" s="198"/>
      <c r="EM495" s="198"/>
      <c r="EN495" s="198"/>
      <c r="EO495" s="198"/>
      <c r="EP495" s="198"/>
      <c r="EQ495" s="198"/>
      <c r="ER495" s="198"/>
      <c r="ES495" s="198"/>
      <c r="ET495" s="198"/>
      <c r="EU495" s="198"/>
      <c r="EV495" s="198"/>
      <c r="EW495" s="198"/>
      <c r="EX495" s="198"/>
      <c r="EY495" s="198"/>
      <c r="EZ495" s="198"/>
      <c r="FA495" s="198"/>
      <c r="FB495" s="198"/>
      <c r="FC495" s="198"/>
      <c r="FD495" s="198"/>
      <c r="FE495" s="198"/>
      <c r="FF495" s="198"/>
      <c r="FG495" s="198"/>
      <c r="FH495" s="198"/>
      <c r="FI495" s="198"/>
      <c r="FJ495" s="198"/>
      <c r="FK495" s="198"/>
      <c r="FL495" s="198"/>
      <c r="FM495" s="198"/>
      <c r="FN495" s="198"/>
      <c r="FO495" s="198"/>
      <c r="FP495" s="198"/>
      <c r="FQ495" s="198"/>
      <c r="FR495" s="198"/>
      <c r="FS495" s="198"/>
      <c r="FT495" s="198"/>
      <c r="FU495" s="198"/>
      <c r="FV495" s="198"/>
      <c r="FW495" s="198"/>
      <c r="FX495" s="198"/>
    </row>
    <row r="496" spans="1:180" ht="13.9" customHeight="1" x14ac:dyDescent="0.2">
      <c r="A496" s="144">
        <v>446</v>
      </c>
      <c r="B496" s="144" t="s">
        <v>661</v>
      </c>
      <c r="C496" s="138" t="s">
        <v>662</v>
      </c>
      <c r="D496" s="254">
        <v>9576.27</v>
      </c>
      <c r="E496" s="259">
        <v>1723.73</v>
      </c>
      <c r="F496" s="260">
        <v>11300</v>
      </c>
      <c r="G496" s="235" t="s">
        <v>649</v>
      </c>
      <c r="H496" s="138" t="s">
        <v>660</v>
      </c>
      <c r="I496" s="286">
        <v>11250</v>
      </c>
      <c r="J496" s="172">
        <f t="shared" si="55"/>
        <v>2250</v>
      </c>
      <c r="K496" s="173">
        <f t="shared" si="56"/>
        <v>13500</v>
      </c>
      <c r="L496" s="198"/>
      <c r="M496" s="198"/>
      <c r="N496" s="198"/>
      <c r="O496" s="198"/>
      <c r="P496" s="198"/>
      <c r="Q496" s="198"/>
      <c r="R496" s="198"/>
      <c r="S496" s="198"/>
      <c r="T496" s="198"/>
      <c r="U496" s="198"/>
      <c r="V496" s="198"/>
      <c r="W496" s="198"/>
      <c r="X496" s="198"/>
      <c r="Y496" s="198"/>
      <c r="Z496" s="198"/>
      <c r="AA496" s="198"/>
      <c r="AB496" s="198"/>
      <c r="AC496" s="198"/>
      <c r="AD496" s="198"/>
      <c r="AE496" s="198"/>
      <c r="AF496" s="198"/>
      <c r="AG496" s="198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198"/>
      <c r="AT496" s="198"/>
      <c r="AU496" s="198"/>
      <c r="AV496" s="198"/>
      <c r="AW496" s="198"/>
      <c r="AX496" s="198"/>
      <c r="AY496" s="198"/>
      <c r="AZ496" s="198"/>
      <c r="BA496" s="198"/>
      <c r="BB496" s="198"/>
      <c r="BC496" s="198"/>
      <c r="BD496" s="198"/>
      <c r="BE496" s="198"/>
      <c r="BF496" s="198"/>
      <c r="BG496" s="198"/>
      <c r="BH496" s="198"/>
      <c r="BI496" s="198"/>
      <c r="BJ496" s="198"/>
      <c r="BK496" s="198"/>
      <c r="BL496" s="198"/>
      <c r="BM496" s="198"/>
      <c r="BN496" s="198"/>
      <c r="BO496" s="198"/>
      <c r="BP496" s="198"/>
      <c r="BQ496" s="198"/>
      <c r="BR496" s="198"/>
      <c r="BS496" s="198"/>
      <c r="BT496" s="198"/>
      <c r="BU496" s="198"/>
      <c r="BV496" s="198"/>
      <c r="BW496" s="198"/>
      <c r="BX496" s="198"/>
      <c r="BY496" s="198"/>
      <c r="BZ496" s="198"/>
      <c r="CA496" s="198"/>
      <c r="CB496" s="198"/>
      <c r="CC496" s="198"/>
      <c r="CD496" s="198"/>
      <c r="CE496" s="198"/>
      <c r="CF496" s="198"/>
      <c r="CG496" s="198"/>
      <c r="CH496" s="198"/>
      <c r="CI496" s="198"/>
      <c r="CJ496" s="198"/>
      <c r="CK496" s="198"/>
      <c r="CL496" s="198"/>
      <c r="CM496" s="198"/>
      <c r="CN496" s="198"/>
      <c r="CO496" s="198"/>
      <c r="CP496" s="198"/>
      <c r="CQ496" s="198"/>
      <c r="CR496" s="198"/>
      <c r="CS496" s="198"/>
      <c r="CT496" s="198"/>
      <c r="CU496" s="198"/>
      <c r="CV496" s="198"/>
      <c r="CW496" s="198"/>
      <c r="CX496" s="198"/>
      <c r="CY496" s="198"/>
      <c r="CZ496" s="198"/>
      <c r="DA496" s="198"/>
      <c r="DB496" s="198"/>
      <c r="DC496" s="198"/>
      <c r="DD496" s="198"/>
      <c r="DE496" s="198"/>
      <c r="DF496" s="198"/>
      <c r="DG496" s="198"/>
      <c r="DH496" s="198"/>
      <c r="DI496" s="198"/>
      <c r="DJ496" s="198"/>
      <c r="DK496" s="198"/>
      <c r="DL496" s="198"/>
      <c r="DM496" s="198"/>
      <c r="DN496" s="198"/>
      <c r="DO496" s="198"/>
      <c r="DP496" s="198"/>
      <c r="DQ496" s="198"/>
      <c r="DR496" s="198"/>
      <c r="DS496" s="198"/>
      <c r="DT496" s="198"/>
      <c r="DU496" s="198"/>
      <c r="DV496" s="198"/>
      <c r="DW496" s="198"/>
      <c r="DX496" s="198"/>
      <c r="DY496" s="198"/>
      <c r="DZ496" s="198"/>
      <c r="EA496" s="198"/>
      <c r="EB496" s="198"/>
      <c r="EC496" s="198"/>
      <c r="ED496" s="198"/>
      <c r="EE496" s="198"/>
      <c r="EF496" s="198"/>
      <c r="EG496" s="198"/>
      <c r="EH496" s="198"/>
      <c r="EI496" s="198"/>
      <c r="EJ496" s="198"/>
      <c r="EK496" s="198"/>
      <c r="EL496" s="198"/>
      <c r="EM496" s="198"/>
      <c r="EN496" s="198"/>
      <c r="EO496" s="198"/>
      <c r="EP496" s="198"/>
      <c r="EQ496" s="198"/>
      <c r="ER496" s="198"/>
      <c r="ES496" s="198"/>
      <c r="ET496" s="198"/>
      <c r="EU496" s="198"/>
      <c r="EV496" s="198"/>
      <c r="EW496" s="198"/>
      <c r="EX496" s="198"/>
      <c r="EY496" s="198"/>
      <c r="EZ496" s="198"/>
      <c r="FA496" s="198"/>
      <c r="FB496" s="198"/>
      <c r="FC496" s="198"/>
      <c r="FD496" s="198"/>
      <c r="FE496" s="198"/>
      <c r="FF496" s="198"/>
      <c r="FG496" s="198"/>
      <c r="FH496" s="198"/>
      <c r="FI496" s="198"/>
      <c r="FJ496" s="198"/>
      <c r="FK496" s="198"/>
      <c r="FL496" s="198"/>
      <c r="FM496" s="198"/>
      <c r="FN496" s="198"/>
      <c r="FO496" s="198"/>
      <c r="FP496" s="198"/>
      <c r="FQ496" s="198"/>
      <c r="FR496" s="198"/>
      <c r="FS496" s="198"/>
      <c r="FT496" s="198"/>
      <c r="FU496" s="198"/>
      <c r="FV496" s="198"/>
      <c r="FW496" s="198"/>
      <c r="FX496" s="198"/>
    </row>
    <row r="497" spans="1:180" ht="13.9" customHeight="1" x14ac:dyDescent="0.2">
      <c r="A497" s="144">
        <v>447</v>
      </c>
      <c r="B497" s="144" t="s">
        <v>663</v>
      </c>
      <c r="C497" s="138" t="s">
        <v>664</v>
      </c>
      <c r="D497" s="254">
        <v>14576.27</v>
      </c>
      <c r="E497" s="259">
        <v>2623.73</v>
      </c>
      <c r="F497" s="260">
        <v>17200</v>
      </c>
      <c r="G497" s="235" t="s">
        <v>792</v>
      </c>
      <c r="H497" s="138" t="s">
        <v>1393</v>
      </c>
      <c r="I497" s="286">
        <v>12000</v>
      </c>
      <c r="J497" s="172">
        <f t="shared" si="55"/>
        <v>2400</v>
      </c>
      <c r="K497" s="173">
        <f t="shared" si="56"/>
        <v>14400</v>
      </c>
      <c r="L497" s="198"/>
      <c r="M497" s="198"/>
      <c r="N497" s="198"/>
      <c r="O497" s="198"/>
      <c r="P497" s="198"/>
      <c r="Q497" s="198"/>
      <c r="R497" s="198"/>
      <c r="S497" s="198"/>
      <c r="T497" s="198"/>
      <c r="U497" s="198"/>
      <c r="V497" s="198"/>
      <c r="W497" s="198"/>
      <c r="X497" s="198"/>
      <c r="Y497" s="198"/>
      <c r="Z497" s="198"/>
      <c r="AA497" s="198"/>
      <c r="AB497" s="198"/>
      <c r="AC497" s="198"/>
      <c r="AD497" s="198"/>
      <c r="AE497" s="198"/>
      <c r="AF497" s="198"/>
      <c r="AG497" s="198"/>
      <c r="AH497" s="198"/>
      <c r="AI497" s="198"/>
      <c r="AJ497" s="198"/>
      <c r="AK497" s="198"/>
      <c r="AL497" s="198"/>
      <c r="AM497" s="198"/>
      <c r="AN497" s="198"/>
      <c r="AO497" s="198"/>
      <c r="AP497" s="198"/>
      <c r="AQ497" s="198"/>
      <c r="AR497" s="198"/>
      <c r="AS497" s="198"/>
      <c r="AT497" s="198"/>
      <c r="AU497" s="198"/>
      <c r="AV497" s="198"/>
      <c r="AW497" s="198"/>
      <c r="AX497" s="198"/>
      <c r="AY497" s="198"/>
      <c r="AZ497" s="198"/>
      <c r="BA497" s="198"/>
      <c r="BB497" s="198"/>
      <c r="BC497" s="198"/>
      <c r="BD497" s="198"/>
      <c r="BE497" s="198"/>
      <c r="BF497" s="198"/>
      <c r="BG497" s="198"/>
      <c r="BH497" s="198"/>
      <c r="BI497" s="198"/>
      <c r="BJ497" s="198"/>
      <c r="BK497" s="198"/>
      <c r="BL497" s="198"/>
      <c r="BM497" s="198"/>
      <c r="BN497" s="198"/>
      <c r="BO497" s="198"/>
      <c r="BP497" s="198"/>
      <c r="BQ497" s="198"/>
      <c r="BR497" s="198"/>
      <c r="BS497" s="198"/>
      <c r="BT497" s="198"/>
      <c r="BU497" s="198"/>
      <c r="BV497" s="198"/>
      <c r="BW497" s="198"/>
      <c r="BX497" s="198"/>
      <c r="BY497" s="198"/>
      <c r="BZ497" s="198"/>
      <c r="CA497" s="198"/>
      <c r="CB497" s="198"/>
      <c r="CC497" s="198"/>
      <c r="CD497" s="198"/>
      <c r="CE497" s="198"/>
      <c r="CF497" s="198"/>
      <c r="CG497" s="198"/>
      <c r="CH497" s="198"/>
      <c r="CI497" s="198"/>
      <c r="CJ497" s="198"/>
      <c r="CK497" s="198"/>
      <c r="CL497" s="198"/>
      <c r="CM497" s="198"/>
      <c r="CN497" s="198"/>
      <c r="CO497" s="198"/>
      <c r="CP497" s="198"/>
      <c r="CQ497" s="198"/>
      <c r="CR497" s="198"/>
      <c r="CS497" s="198"/>
      <c r="CT497" s="198"/>
      <c r="CU497" s="198"/>
      <c r="CV497" s="198"/>
      <c r="CW497" s="198"/>
      <c r="CX497" s="198"/>
      <c r="CY497" s="198"/>
      <c r="CZ497" s="198"/>
      <c r="DA497" s="198"/>
      <c r="DB497" s="198"/>
      <c r="DC497" s="198"/>
      <c r="DD497" s="198"/>
      <c r="DE497" s="198"/>
      <c r="DF497" s="198"/>
      <c r="DG497" s="198"/>
      <c r="DH497" s="198"/>
      <c r="DI497" s="198"/>
      <c r="DJ497" s="198"/>
      <c r="DK497" s="198"/>
      <c r="DL497" s="198"/>
      <c r="DM497" s="198"/>
      <c r="DN497" s="198"/>
      <c r="DO497" s="198"/>
      <c r="DP497" s="198"/>
      <c r="DQ497" s="198"/>
      <c r="DR497" s="198"/>
      <c r="DS497" s="198"/>
      <c r="DT497" s="198"/>
      <c r="DU497" s="198"/>
      <c r="DV497" s="198"/>
      <c r="DW497" s="198"/>
      <c r="DX497" s="198"/>
      <c r="DY497" s="198"/>
      <c r="DZ497" s="198"/>
      <c r="EA497" s="198"/>
      <c r="EB497" s="198"/>
      <c r="EC497" s="198"/>
      <c r="ED497" s="198"/>
      <c r="EE497" s="198"/>
      <c r="EF497" s="198"/>
      <c r="EG497" s="198"/>
      <c r="EH497" s="198"/>
      <c r="EI497" s="198"/>
      <c r="EJ497" s="198"/>
      <c r="EK497" s="198"/>
      <c r="EL497" s="198"/>
      <c r="EM497" s="198"/>
      <c r="EN497" s="198"/>
      <c r="EO497" s="198"/>
      <c r="EP497" s="198"/>
      <c r="EQ497" s="198"/>
      <c r="ER497" s="198"/>
      <c r="ES497" s="198"/>
      <c r="ET497" s="198"/>
      <c r="EU497" s="198"/>
      <c r="EV497" s="198"/>
      <c r="EW497" s="198"/>
      <c r="EX497" s="198"/>
      <c r="EY497" s="198"/>
      <c r="EZ497" s="198"/>
      <c r="FA497" s="198"/>
      <c r="FB497" s="198"/>
      <c r="FC497" s="198"/>
      <c r="FD497" s="198"/>
      <c r="FE497" s="198"/>
      <c r="FF497" s="198"/>
      <c r="FG497" s="198"/>
      <c r="FH497" s="198"/>
      <c r="FI497" s="198"/>
      <c r="FJ497" s="198"/>
      <c r="FK497" s="198"/>
      <c r="FL497" s="198"/>
      <c r="FM497" s="198"/>
      <c r="FN497" s="198"/>
      <c r="FO497" s="198"/>
      <c r="FP497" s="198"/>
      <c r="FQ497" s="198"/>
      <c r="FR497" s="198"/>
      <c r="FS497" s="198"/>
      <c r="FT497" s="198"/>
      <c r="FU497" s="198"/>
      <c r="FV497" s="198"/>
      <c r="FW497" s="198"/>
      <c r="FX497" s="198"/>
    </row>
    <row r="498" spans="1:180" ht="13.9" customHeight="1" x14ac:dyDescent="0.2">
      <c r="A498" s="144">
        <v>448</v>
      </c>
      <c r="B498" s="144" t="s">
        <v>653</v>
      </c>
      <c r="C498" s="138" t="s">
        <v>1392</v>
      </c>
      <c r="D498" s="254">
        <v>12711.87</v>
      </c>
      <c r="E498" s="259">
        <v>2288.14</v>
      </c>
      <c r="F498" s="260">
        <v>15000</v>
      </c>
      <c r="G498" s="235" t="s">
        <v>1945</v>
      </c>
      <c r="H498" s="138" t="s">
        <v>662</v>
      </c>
      <c r="I498" s="286">
        <v>12000</v>
      </c>
      <c r="J498" s="172">
        <f t="shared" si="55"/>
        <v>2400</v>
      </c>
      <c r="K498" s="173">
        <f t="shared" si="56"/>
        <v>14400</v>
      </c>
      <c r="L498" s="198"/>
      <c r="M498" s="198"/>
      <c r="N498" s="198"/>
      <c r="O498" s="198"/>
      <c r="P498" s="198"/>
      <c r="Q498" s="198"/>
      <c r="R498" s="198"/>
      <c r="S498" s="198"/>
      <c r="T498" s="198"/>
      <c r="U498" s="198"/>
      <c r="V498" s="198"/>
      <c r="W498" s="198"/>
      <c r="X498" s="198"/>
      <c r="Y498" s="198"/>
      <c r="Z498" s="198"/>
      <c r="AA498" s="198"/>
      <c r="AB498" s="198"/>
      <c r="AC498" s="198"/>
      <c r="AD498" s="198"/>
      <c r="AE498" s="198"/>
      <c r="AF498" s="198"/>
      <c r="AG498" s="198"/>
      <c r="AH498" s="198"/>
      <c r="AI498" s="198"/>
      <c r="AJ498" s="198"/>
      <c r="AK498" s="198"/>
      <c r="AL498" s="198"/>
      <c r="AM498" s="198"/>
      <c r="AN498" s="198"/>
      <c r="AO498" s="198"/>
      <c r="AP498" s="198"/>
      <c r="AQ498" s="198"/>
      <c r="AR498" s="198"/>
      <c r="AS498" s="198"/>
      <c r="AT498" s="198"/>
      <c r="AU498" s="198"/>
      <c r="AV498" s="198"/>
      <c r="AW498" s="198"/>
      <c r="AX498" s="198"/>
      <c r="AY498" s="198"/>
      <c r="AZ498" s="198"/>
      <c r="BA498" s="198"/>
      <c r="BB498" s="198"/>
      <c r="BC498" s="198"/>
      <c r="BD498" s="198"/>
      <c r="BE498" s="198"/>
      <c r="BF498" s="198"/>
      <c r="BG498" s="198"/>
      <c r="BH498" s="198"/>
      <c r="BI498" s="198"/>
      <c r="BJ498" s="198"/>
      <c r="BK498" s="198"/>
      <c r="BL498" s="198"/>
      <c r="BM498" s="198"/>
      <c r="BN498" s="198"/>
      <c r="BO498" s="198"/>
      <c r="BP498" s="198"/>
      <c r="BQ498" s="198"/>
      <c r="BR498" s="198"/>
      <c r="BS498" s="198"/>
      <c r="BT498" s="198"/>
      <c r="BU498" s="198"/>
      <c r="BV498" s="198"/>
      <c r="BW498" s="198"/>
      <c r="BX498" s="198"/>
      <c r="BY498" s="198"/>
      <c r="BZ498" s="198"/>
      <c r="CA498" s="198"/>
      <c r="CB498" s="198"/>
      <c r="CC498" s="198"/>
      <c r="CD498" s="198"/>
      <c r="CE498" s="198"/>
      <c r="CF498" s="198"/>
      <c r="CG498" s="198"/>
      <c r="CH498" s="198"/>
      <c r="CI498" s="198"/>
      <c r="CJ498" s="198"/>
      <c r="CK498" s="198"/>
      <c r="CL498" s="198"/>
      <c r="CM498" s="198"/>
      <c r="CN498" s="198"/>
      <c r="CO498" s="198"/>
      <c r="CP498" s="198"/>
      <c r="CQ498" s="198"/>
      <c r="CR498" s="198"/>
      <c r="CS498" s="198"/>
      <c r="CT498" s="198"/>
      <c r="CU498" s="198"/>
      <c r="CV498" s="198"/>
      <c r="CW498" s="198"/>
      <c r="CX498" s="198"/>
      <c r="CY498" s="198"/>
      <c r="CZ498" s="198"/>
      <c r="DA498" s="198"/>
      <c r="DB498" s="198"/>
      <c r="DC498" s="198"/>
      <c r="DD498" s="198"/>
      <c r="DE498" s="198"/>
      <c r="DF498" s="198"/>
      <c r="DG498" s="198"/>
      <c r="DH498" s="198"/>
      <c r="DI498" s="198"/>
      <c r="DJ498" s="198"/>
      <c r="DK498" s="198"/>
      <c r="DL498" s="198"/>
      <c r="DM498" s="198"/>
      <c r="DN498" s="198"/>
      <c r="DO498" s="198"/>
      <c r="DP498" s="198"/>
      <c r="DQ498" s="198"/>
      <c r="DR498" s="198"/>
      <c r="DS498" s="198"/>
      <c r="DT498" s="198"/>
      <c r="DU498" s="198"/>
      <c r="DV498" s="198"/>
      <c r="DW498" s="198"/>
      <c r="DX498" s="198"/>
      <c r="DY498" s="198"/>
      <c r="DZ498" s="198"/>
      <c r="EA498" s="198"/>
      <c r="EB498" s="198"/>
      <c r="EC498" s="198"/>
      <c r="ED498" s="198"/>
      <c r="EE498" s="198"/>
      <c r="EF498" s="198"/>
      <c r="EG498" s="198"/>
      <c r="EH498" s="198"/>
      <c r="EI498" s="198"/>
      <c r="EJ498" s="198"/>
      <c r="EK498" s="198"/>
      <c r="EL498" s="198"/>
      <c r="EM498" s="198"/>
      <c r="EN498" s="198"/>
      <c r="EO498" s="198"/>
      <c r="EP498" s="198"/>
      <c r="EQ498" s="198"/>
      <c r="ER498" s="198"/>
      <c r="ES498" s="198"/>
      <c r="ET498" s="198"/>
      <c r="EU498" s="198"/>
      <c r="EV498" s="198"/>
      <c r="EW498" s="198"/>
      <c r="EX498" s="198"/>
      <c r="EY498" s="198"/>
      <c r="EZ498" s="198"/>
      <c r="FA498" s="198"/>
      <c r="FB498" s="198"/>
      <c r="FC498" s="198"/>
      <c r="FD498" s="198"/>
      <c r="FE498" s="198"/>
      <c r="FF498" s="198"/>
      <c r="FG498" s="198"/>
      <c r="FH498" s="198"/>
      <c r="FI498" s="198"/>
      <c r="FJ498" s="198"/>
      <c r="FK498" s="198"/>
      <c r="FL498" s="198"/>
      <c r="FM498" s="198"/>
      <c r="FN498" s="198"/>
      <c r="FO498" s="198"/>
      <c r="FP498" s="198"/>
      <c r="FQ498" s="198"/>
      <c r="FR498" s="198"/>
      <c r="FS498" s="198"/>
      <c r="FT498" s="198"/>
      <c r="FU498" s="198"/>
      <c r="FV498" s="198"/>
      <c r="FW498" s="198"/>
      <c r="FX498" s="198"/>
    </row>
    <row r="499" spans="1:180" ht="16.899999999999999" customHeight="1" x14ac:dyDescent="0.2">
      <c r="A499" s="144">
        <v>449</v>
      </c>
      <c r="B499" s="144" t="s">
        <v>665</v>
      </c>
      <c r="C499" s="138" t="s">
        <v>1520</v>
      </c>
      <c r="D499" s="254">
        <v>27966.1</v>
      </c>
      <c r="E499" s="259">
        <v>5033.8999999999996</v>
      </c>
      <c r="F499" s="260">
        <v>33000</v>
      </c>
      <c r="G499" s="235" t="s">
        <v>793</v>
      </c>
      <c r="H499" s="138" t="s">
        <v>664</v>
      </c>
      <c r="I499" s="286">
        <v>16583</v>
      </c>
      <c r="J499" s="172">
        <f t="shared" si="55"/>
        <v>3316.6000000000004</v>
      </c>
      <c r="K499" s="173">
        <f t="shared" si="56"/>
        <v>19899.599999999999</v>
      </c>
    </row>
    <row r="500" spans="1:180" ht="13.9" customHeight="1" x14ac:dyDescent="0.2">
      <c r="A500" s="144">
        <v>450</v>
      </c>
      <c r="B500" s="144" t="s">
        <v>665</v>
      </c>
      <c r="C500" s="138" t="s">
        <v>666</v>
      </c>
      <c r="D500" s="254">
        <v>17796.61</v>
      </c>
      <c r="E500" s="259">
        <v>3203.39</v>
      </c>
      <c r="F500" s="260">
        <v>21000</v>
      </c>
      <c r="G500" s="235" t="s">
        <v>1946</v>
      </c>
      <c r="H500" s="138" t="s">
        <v>1392</v>
      </c>
      <c r="I500" s="286">
        <v>17833.330000000002</v>
      </c>
      <c r="J500" s="172">
        <f t="shared" si="55"/>
        <v>3566.6660000000006</v>
      </c>
      <c r="K500" s="173">
        <f t="shared" si="56"/>
        <v>21399.996000000003</v>
      </c>
    </row>
    <row r="501" spans="1:180" ht="13.9" customHeight="1" x14ac:dyDescent="0.2">
      <c r="A501" s="144">
        <v>451</v>
      </c>
      <c r="B501" s="144" t="s">
        <v>667</v>
      </c>
      <c r="C501" s="138" t="s">
        <v>1394</v>
      </c>
      <c r="D501" s="254">
        <v>26016.95</v>
      </c>
      <c r="E501" s="259">
        <v>4683.05</v>
      </c>
      <c r="F501" s="260">
        <v>30700</v>
      </c>
      <c r="G501" s="235" t="s">
        <v>794</v>
      </c>
      <c r="H501" s="138" t="s">
        <v>1520</v>
      </c>
      <c r="I501" s="286">
        <v>32166.67</v>
      </c>
      <c r="J501" s="172">
        <f t="shared" si="55"/>
        <v>6433.3339999999998</v>
      </c>
      <c r="K501" s="173">
        <f t="shared" si="56"/>
        <v>38600.004000000001</v>
      </c>
    </row>
    <row r="502" spans="1:180" ht="13.9" customHeight="1" x14ac:dyDescent="0.2">
      <c r="A502" s="144">
        <v>452</v>
      </c>
      <c r="B502" s="144" t="s">
        <v>582</v>
      </c>
      <c r="C502" s="138" t="s">
        <v>1397</v>
      </c>
      <c r="D502" s="254">
        <v>30254.240000000002</v>
      </c>
      <c r="E502" s="259">
        <v>5445.76</v>
      </c>
      <c r="F502" s="260">
        <v>35700</v>
      </c>
      <c r="G502" s="235" t="s">
        <v>795</v>
      </c>
      <c r="H502" s="138" t="s">
        <v>666</v>
      </c>
      <c r="I502" s="286">
        <v>25833.33</v>
      </c>
      <c r="J502" s="172">
        <f t="shared" si="55"/>
        <v>5166.6660000000011</v>
      </c>
      <c r="K502" s="173">
        <f t="shared" si="56"/>
        <v>30999.996000000003</v>
      </c>
    </row>
    <row r="503" spans="1:180" ht="13.9" customHeight="1" x14ac:dyDescent="0.2">
      <c r="A503" s="144">
        <v>453</v>
      </c>
      <c r="B503" s="144" t="s">
        <v>668</v>
      </c>
      <c r="C503" s="138" t="s">
        <v>669</v>
      </c>
      <c r="D503" s="254">
        <v>1970.34</v>
      </c>
      <c r="E503" s="259">
        <v>354.66</v>
      </c>
      <c r="F503" s="260">
        <v>2325</v>
      </c>
      <c r="G503" s="144" t="s">
        <v>796</v>
      </c>
      <c r="H503" s="138" t="s">
        <v>1394</v>
      </c>
      <c r="I503" s="286">
        <v>33583.33</v>
      </c>
      <c r="J503" s="172">
        <f t="shared" si="55"/>
        <v>6716.6660000000011</v>
      </c>
      <c r="K503" s="173">
        <f t="shared" si="56"/>
        <v>40299.995999999999</v>
      </c>
    </row>
    <row r="504" spans="1:180" ht="15" customHeight="1" x14ac:dyDescent="0.2">
      <c r="A504" s="144">
        <v>454</v>
      </c>
      <c r="B504" s="144" t="s">
        <v>565</v>
      </c>
      <c r="C504" s="138" t="s">
        <v>678</v>
      </c>
      <c r="D504" s="254">
        <v>720.34</v>
      </c>
      <c r="E504" s="259">
        <v>129.66</v>
      </c>
      <c r="F504" s="260">
        <v>850</v>
      </c>
      <c r="G504" s="144" t="s">
        <v>667</v>
      </c>
      <c r="H504" s="138" t="s">
        <v>1397</v>
      </c>
      <c r="I504" s="286">
        <v>40333.33</v>
      </c>
      <c r="J504" s="172">
        <f t="shared" si="55"/>
        <v>8066.6660000000011</v>
      </c>
      <c r="K504" s="173">
        <f t="shared" si="56"/>
        <v>48399.995999999999</v>
      </c>
    </row>
    <row r="505" spans="1:180" ht="28.5" customHeight="1" x14ac:dyDescent="0.2">
      <c r="A505" s="144">
        <v>455</v>
      </c>
      <c r="B505" s="189"/>
      <c r="C505" s="190"/>
      <c r="D505" s="191"/>
      <c r="E505" s="192"/>
      <c r="F505" s="192"/>
      <c r="G505" s="144" t="s">
        <v>668</v>
      </c>
      <c r="H505" s="138" t="s">
        <v>1326</v>
      </c>
      <c r="I505" s="288">
        <v>4500</v>
      </c>
      <c r="J505" s="172">
        <f t="shared" si="55"/>
        <v>900</v>
      </c>
      <c r="K505" s="173">
        <f t="shared" si="56"/>
        <v>5400</v>
      </c>
    </row>
    <row r="506" spans="1:180" ht="28.5" customHeight="1" x14ac:dyDescent="0.2">
      <c r="A506" s="144">
        <v>456</v>
      </c>
      <c r="B506" s="193"/>
      <c r="C506" s="194"/>
      <c r="D506" s="25"/>
      <c r="E506" s="192"/>
      <c r="F506" s="192"/>
      <c r="G506" s="92" t="s">
        <v>1137</v>
      </c>
      <c r="H506" s="138" t="s">
        <v>678</v>
      </c>
      <c r="I506" s="288">
        <v>833.33</v>
      </c>
      <c r="J506" s="172">
        <f t="shared" si="55"/>
        <v>166.66600000000003</v>
      </c>
      <c r="K506" s="173">
        <f t="shared" si="56"/>
        <v>999.99600000000009</v>
      </c>
    </row>
    <row r="512" spans="1:180" x14ac:dyDescent="0.2">
      <c r="A512" s="77" t="s">
        <v>1975</v>
      </c>
      <c r="H512" s="9"/>
      <c r="J512" s="340" t="s">
        <v>671</v>
      </c>
      <c r="K512" s="340"/>
    </row>
  </sheetData>
  <mergeCells count="13">
    <mergeCell ref="J512:K512"/>
    <mergeCell ref="A9:H9"/>
    <mergeCell ref="A10:H10"/>
    <mergeCell ref="A11:H11"/>
    <mergeCell ref="A302:F302"/>
    <mergeCell ref="C478:F478"/>
    <mergeCell ref="C487:F487"/>
    <mergeCell ref="D1:F1"/>
    <mergeCell ref="I1:K1"/>
    <mergeCell ref="D2:F2"/>
    <mergeCell ref="I2:K2"/>
    <mergeCell ref="D4:F4"/>
    <mergeCell ref="I4:K4"/>
  </mergeCells>
  <printOptions horizontalCentered="1"/>
  <pageMargins left="0.39370078740157483" right="0.39370078740157483" top="0.39370078740157483" bottom="0.39370078740157483" header="0.51181102362204722" footer="0.23622047244094491"/>
  <pageSetup paperSize="9" scale="68" fitToHeight="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00B0F0"/>
  </sheetPr>
  <dimension ref="A1:R655"/>
  <sheetViews>
    <sheetView view="pageBreakPreview" topLeftCell="A565" zoomScaleNormal="100" zoomScaleSheetLayoutView="100" workbookViewId="0">
      <selection activeCell="C533" sqref="C533"/>
    </sheetView>
  </sheetViews>
  <sheetFormatPr defaultColWidth="9.140625" defaultRowHeight="15" x14ac:dyDescent="0.2"/>
  <cols>
    <col min="1" max="1" width="5.140625" style="2" customWidth="1"/>
    <col min="2" max="2" width="16.28515625" style="2" customWidth="1"/>
    <col min="3" max="3" width="88.5703125" style="9" customWidth="1"/>
    <col min="4" max="4" width="11" style="5" hidden="1" customWidth="1"/>
    <col min="5" max="6" width="9.140625" style="5" hidden="1" customWidth="1"/>
    <col min="7" max="7" width="10.7109375" style="5" hidden="1" customWidth="1"/>
    <col min="8" max="8" width="9.5703125" style="5" hidden="1" customWidth="1"/>
    <col min="9" max="9" width="13.5703125" style="2" hidden="1" customWidth="1"/>
    <col min="10" max="10" width="8.28515625" style="1" hidden="1" customWidth="1"/>
    <col min="11" max="11" width="9.140625" style="2" hidden="1" customWidth="1"/>
    <col min="12" max="13" width="11.7109375" style="10" hidden="1" customWidth="1"/>
    <col min="14" max="15" width="10.7109375" style="10" hidden="1" customWidth="1"/>
    <col min="16" max="16" width="9.140625" style="5" hidden="1" customWidth="1"/>
    <col min="17" max="17" width="17.5703125" style="2" hidden="1" customWidth="1"/>
    <col min="18" max="16384" width="9.140625" style="5"/>
  </cols>
  <sheetData>
    <row r="1" spans="1:18" x14ac:dyDescent="0.2">
      <c r="C1" s="329" t="s">
        <v>189</v>
      </c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</row>
    <row r="2" spans="1:18" x14ac:dyDescent="0.2">
      <c r="C2" s="329" t="s">
        <v>188</v>
      </c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</row>
    <row r="3" spans="1:18" x14ac:dyDescent="0.2">
      <c r="A3" s="5"/>
      <c r="B3" s="5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8" ht="16.5" x14ac:dyDescent="0.2">
      <c r="A4" s="5"/>
      <c r="B4" s="5"/>
      <c r="C4" s="331" t="s">
        <v>686</v>
      </c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</row>
    <row r="5" spans="1:18" ht="16.5" x14ac:dyDescent="0.2">
      <c r="A5" s="5"/>
      <c r="B5" s="5"/>
      <c r="C5" s="72" t="s">
        <v>687</v>
      </c>
      <c r="D5" s="68"/>
      <c r="E5" s="67"/>
      <c r="F5" s="67"/>
      <c r="G5" s="67"/>
      <c r="H5" s="67"/>
      <c r="I5" s="67"/>
      <c r="J5" s="69"/>
      <c r="K5" s="70"/>
      <c r="L5" s="71"/>
      <c r="M5" s="71"/>
      <c r="N5" s="71" t="s">
        <v>1455</v>
      </c>
      <c r="O5" s="71"/>
      <c r="P5" s="67"/>
      <c r="Q5" s="67"/>
    </row>
    <row r="6" spans="1:18" ht="16.5" x14ac:dyDescent="0.2">
      <c r="A6" s="5"/>
      <c r="B6" s="5"/>
      <c r="C6" s="72" t="s">
        <v>688</v>
      </c>
      <c r="D6" s="68"/>
      <c r="E6" s="67"/>
      <c r="F6" s="67"/>
      <c r="G6" s="67"/>
      <c r="H6" s="67"/>
      <c r="I6" s="67"/>
      <c r="J6" s="69"/>
      <c r="K6" s="70"/>
      <c r="L6" s="71"/>
      <c r="M6" s="71"/>
      <c r="N6" s="71" t="s">
        <v>1456</v>
      </c>
      <c r="O6" s="71"/>
      <c r="P6" s="67"/>
      <c r="Q6" s="67"/>
    </row>
    <row r="7" spans="1:18" x14ac:dyDescent="0.2">
      <c r="A7" s="5"/>
      <c r="B7" s="5"/>
      <c r="C7" s="73" t="s">
        <v>689</v>
      </c>
      <c r="D7" s="4"/>
      <c r="I7" s="3"/>
      <c r="N7" s="3"/>
      <c r="O7" s="3"/>
    </row>
    <row r="8" spans="1:18" x14ac:dyDescent="0.2">
      <c r="A8" s="5"/>
      <c r="B8" s="5"/>
      <c r="C8" s="73"/>
      <c r="D8" s="4"/>
      <c r="I8" s="3"/>
      <c r="N8" s="3"/>
      <c r="O8" s="3"/>
    </row>
    <row r="9" spans="1:18" ht="16.5" x14ac:dyDescent="0.2">
      <c r="A9" s="328" t="s">
        <v>1329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</row>
    <row r="10" spans="1:18" ht="16.5" x14ac:dyDescent="0.2">
      <c r="A10" s="328" t="s">
        <v>1458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</row>
    <row r="11" spans="1:18" ht="15.75" x14ac:dyDescent="0.2">
      <c r="A11" s="355"/>
      <c r="B11" s="355"/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</row>
    <row r="12" spans="1:18" ht="47.25" customHeight="1" x14ac:dyDescent="0.2">
      <c r="A12" s="11" t="s">
        <v>1459</v>
      </c>
      <c r="B12" s="11" t="s">
        <v>1330</v>
      </c>
      <c r="C12" s="11" t="s">
        <v>1328</v>
      </c>
      <c r="D12" s="12" t="s">
        <v>1460</v>
      </c>
      <c r="E12" s="5" t="s">
        <v>1461</v>
      </c>
      <c r="G12" s="12" t="s">
        <v>1460</v>
      </c>
      <c r="H12" s="12" t="s">
        <v>1462</v>
      </c>
      <c r="I12" s="12" t="s">
        <v>995</v>
      </c>
      <c r="J12" s="12" t="s">
        <v>995</v>
      </c>
      <c r="K12" s="12" t="s">
        <v>995</v>
      </c>
      <c r="L12" s="12" t="s">
        <v>995</v>
      </c>
      <c r="M12" s="12" t="s">
        <v>995</v>
      </c>
      <c r="N12" s="12" t="s">
        <v>995</v>
      </c>
      <c r="O12" s="12" t="s">
        <v>995</v>
      </c>
      <c r="P12" s="12" t="s">
        <v>995</v>
      </c>
      <c r="Q12" s="12" t="s">
        <v>995</v>
      </c>
    </row>
    <row r="13" spans="1:18" x14ac:dyDescent="0.2">
      <c r="A13" s="351"/>
      <c r="B13" s="352"/>
      <c r="C13" s="352"/>
      <c r="D13" s="353"/>
      <c r="G13" s="59"/>
      <c r="H13" s="59"/>
      <c r="I13" s="60"/>
      <c r="J13" s="61"/>
      <c r="K13" s="60"/>
      <c r="L13" s="62"/>
      <c r="M13" s="62"/>
      <c r="N13" s="62"/>
      <c r="Q13" s="60"/>
    </row>
    <row r="14" spans="1:18" x14ac:dyDescent="0.2">
      <c r="A14" s="17"/>
      <c r="B14" s="17"/>
      <c r="C14" s="6" t="s">
        <v>1463</v>
      </c>
      <c r="D14" s="18"/>
      <c r="E14" s="13"/>
      <c r="F14" s="13"/>
      <c r="G14" s="13"/>
      <c r="H14" s="13"/>
      <c r="I14" s="14"/>
      <c r="J14" s="15"/>
      <c r="K14" s="19"/>
      <c r="L14" s="16"/>
      <c r="M14" s="16"/>
      <c r="N14" s="16"/>
      <c r="O14" s="16"/>
      <c r="P14" s="13"/>
      <c r="Q14" s="14"/>
    </row>
    <row r="15" spans="1:18" x14ac:dyDescent="0.2">
      <c r="A15" s="14" t="s">
        <v>1464</v>
      </c>
      <c r="B15" s="20" t="s">
        <v>1428</v>
      </c>
      <c r="C15" s="8" t="s">
        <v>1465</v>
      </c>
      <c r="D15" s="14">
        <v>67</v>
      </c>
      <c r="E15" s="13">
        <v>70</v>
      </c>
      <c r="F15" s="13">
        <f t="shared" ref="F15:F30" si="0">E15-D15</f>
        <v>3</v>
      </c>
      <c r="G15" s="13">
        <f t="shared" ref="G15:G30" si="1">E15+10</f>
        <v>80</v>
      </c>
      <c r="H15" s="13">
        <v>100</v>
      </c>
      <c r="I15" s="14">
        <v>150</v>
      </c>
      <c r="J15" s="15">
        <f t="shared" ref="J15:J30" si="2">I15-H15</f>
        <v>50</v>
      </c>
      <c r="K15" s="19">
        <f t="shared" ref="K15:K30" si="3">I15/H15</f>
        <v>1.5</v>
      </c>
      <c r="L15" s="16" t="s">
        <v>1466</v>
      </c>
      <c r="M15" s="16" t="s">
        <v>1466</v>
      </c>
      <c r="N15" s="16" t="s">
        <v>1466</v>
      </c>
      <c r="O15" s="16"/>
      <c r="P15" s="13"/>
      <c r="Q15" s="14">
        <f t="shared" ref="Q15:Q31" si="4">I15-10</f>
        <v>140</v>
      </c>
    </row>
    <row r="16" spans="1:18" x14ac:dyDescent="0.2">
      <c r="A16" s="14" t="s">
        <v>1467</v>
      </c>
      <c r="B16" s="20" t="s">
        <v>1429</v>
      </c>
      <c r="C16" s="8" t="s">
        <v>1468</v>
      </c>
      <c r="D16" s="14">
        <v>67</v>
      </c>
      <c r="E16" s="13">
        <v>70</v>
      </c>
      <c r="F16" s="13">
        <f t="shared" si="0"/>
        <v>3</v>
      </c>
      <c r="G16" s="13">
        <f t="shared" si="1"/>
        <v>80</v>
      </c>
      <c r="H16" s="13">
        <v>100</v>
      </c>
      <c r="I16" s="14">
        <v>150</v>
      </c>
      <c r="J16" s="15">
        <f t="shared" si="2"/>
        <v>50</v>
      </c>
      <c r="K16" s="19">
        <f t="shared" si="3"/>
        <v>1.5</v>
      </c>
      <c r="L16" s="16" t="s">
        <v>1466</v>
      </c>
      <c r="M16" s="16" t="s">
        <v>1466</v>
      </c>
      <c r="N16" s="16" t="s">
        <v>1466</v>
      </c>
      <c r="O16" s="16"/>
      <c r="P16" s="13"/>
      <c r="Q16" s="14">
        <f t="shared" si="4"/>
        <v>140</v>
      </c>
    </row>
    <row r="17" spans="1:17" x14ac:dyDescent="0.2">
      <c r="A17" s="14" t="s">
        <v>1469</v>
      </c>
      <c r="B17" s="20" t="s">
        <v>1430</v>
      </c>
      <c r="C17" s="8" t="s">
        <v>1470</v>
      </c>
      <c r="D17" s="14">
        <v>67</v>
      </c>
      <c r="E17" s="13">
        <v>70</v>
      </c>
      <c r="F17" s="13">
        <f t="shared" si="0"/>
        <v>3</v>
      </c>
      <c r="G17" s="13">
        <f t="shared" si="1"/>
        <v>80</v>
      </c>
      <c r="H17" s="13">
        <v>100</v>
      </c>
      <c r="I17" s="14">
        <v>150</v>
      </c>
      <c r="J17" s="15">
        <f t="shared" si="2"/>
        <v>50</v>
      </c>
      <c r="K17" s="19">
        <f t="shared" si="3"/>
        <v>1.5</v>
      </c>
      <c r="L17" s="16" t="s">
        <v>1466</v>
      </c>
      <c r="M17" s="16" t="s">
        <v>1466</v>
      </c>
      <c r="N17" s="16" t="s">
        <v>1466</v>
      </c>
      <c r="O17" s="16"/>
      <c r="P17" s="13"/>
      <c r="Q17" s="14">
        <f t="shared" si="4"/>
        <v>140</v>
      </c>
    </row>
    <row r="18" spans="1:17" x14ac:dyDescent="0.2">
      <c r="A18" s="14" t="s">
        <v>1471</v>
      </c>
      <c r="B18" s="20" t="s">
        <v>1431</v>
      </c>
      <c r="C18" s="8" t="s">
        <v>1472</v>
      </c>
      <c r="D18" s="14">
        <v>67</v>
      </c>
      <c r="E18" s="13">
        <v>70</v>
      </c>
      <c r="F18" s="13">
        <f t="shared" si="0"/>
        <v>3</v>
      </c>
      <c r="G18" s="13">
        <f t="shared" si="1"/>
        <v>80</v>
      </c>
      <c r="H18" s="13">
        <v>100</v>
      </c>
      <c r="I18" s="14">
        <v>150</v>
      </c>
      <c r="J18" s="15">
        <f t="shared" si="2"/>
        <v>50</v>
      </c>
      <c r="K18" s="19">
        <f t="shared" si="3"/>
        <v>1.5</v>
      </c>
      <c r="L18" s="16" t="s">
        <v>1466</v>
      </c>
      <c r="M18" s="16" t="s">
        <v>1466</v>
      </c>
      <c r="N18" s="16" t="s">
        <v>1466</v>
      </c>
      <c r="O18" s="16"/>
      <c r="P18" s="13"/>
      <c r="Q18" s="14">
        <f t="shared" si="4"/>
        <v>140</v>
      </c>
    </row>
    <row r="19" spans="1:17" x14ac:dyDescent="0.2">
      <c r="A19" s="14" t="s">
        <v>1473</v>
      </c>
      <c r="B19" s="20" t="s">
        <v>1432</v>
      </c>
      <c r="C19" s="8" t="s">
        <v>1474</v>
      </c>
      <c r="D19" s="14">
        <v>67</v>
      </c>
      <c r="E19" s="13">
        <v>70</v>
      </c>
      <c r="F19" s="13">
        <f t="shared" si="0"/>
        <v>3</v>
      </c>
      <c r="G19" s="13">
        <f t="shared" si="1"/>
        <v>80</v>
      </c>
      <c r="H19" s="13">
        <v>100</v>
      </c>
      <c r="I19" s="14">
        <v>150</v>
      </c>
      <c r="J19" s="15">
        <f t="shared" si="2"/>
        <v>50</v>
      </c>
      <c r="K19" s="19">
        <f t="shared" si="3"/>
        <v>1.5</v>
      </c>
      <c r="L19" s="16" t="s">
        <v>1466</v>
      </c>
      <c r="M19" s="16" t="s">
        <v>1466</v>
      </c>
      <c r="N19" s="16" t="s">
        <v>1466</v>
      </c>
      <c r="O19" s="16"/>
      <c r="P19" s="13"/>
      <c r="Q19" s="14">
        <f t="shared" si="4"/>
        <v>140</v>
      </c>
    </row>
    <row r="20" spans="1:17" x14ac:dyDescent="0.2">
      <c r="A20" s="14" t="s">
        <v>1475</v>
      </c>
      <c r="B20" s="20" t="s">
        <v>1433</v>
      </c>
      <c r="C20" s="8" t="s">
        <v>1476</v>
      </c>
      <c r="D20" s="14">
        <v>67</v>
      </c>
      <c r="E20" s="13">
        <v>70</v>
      </c>
      <c r="F20" s="13">
        <f t="shared" si="0"/>
        <v>3</v>
      </c>
      <c r="G20" s="13">
        <f t="shared" si="1"/>
        <v>80</v>
      </c>
      <c r="H20" s="13">
        <v>100</v>
      </c>
      <c r="I20" s="14">
        <v>150</v>
      </c>
      <c r="J20" s="15">
        <f t="shared" si="2"/>
        <v>50</v>
      </c>
      <c r="K20" s="19">
        <f t="shared" si="3"/>
        <v>1.5</v>
      </c>
      <c r="L20" s="16" t="s">
        <v>1466</v>
      </c>
      <c r="M20" s="16" t="s">
        <v>1466</v>
      </c>
      <c r="N20" s="16" t="s">
        <v>1466</v>
      </c>
      <c r="O20" s="16"/>
      <c r="P20" s="13"/>
      <c r="Q20" s="14">
        <f t="shared" si="4"/>
        <v>140</v>
      </c>
    </row>
    <row r="21" spans="1:17" ht="28.5" x14ac:dyDescent="0.2">
      <c r="A21" s="66" t="s">
        <v>1477</v>
      </c>
      <c r="B21" s="37" t="s">
        <v>1162</v>
      </c>
      <c r="C21" s="6" t="s">
        <v>1319</v>
      </c>
      <c r="D21" s="17">
        <v>473</v>
      </c>
      <c r="E21" s="38">
        <v>470</v>
      </c>
      <c r="F21" s="38">
        <f t="shared" si="0"/>
        <v>-3</v>
      </c>
      <c r="G21" s="38">
        <f t="shared" si="1"/>
        <v>480</v>
      </c>
      <c r="H21" s="38">
        <v>500</v>
      </c>
      <c r="I21" s="17">
        <v>850</v>
      </c>
      <c r="J21" s="39">
        <f t="shared" si="2"/>
        <v>350</v>
      </c>
      <c r="K21" s="40">
        <f t="shared" si="3"/>
        <v>1.7</v>
      </c>
      <c r="L21" s="41" t="s">
        <v>1466</v>
      </c>
      <c r="M21" s="41" t="s">
        <v>1466</v>
      </c>
      <c r="N21" s="41" t="s">
        <v>1466</v>
      </c>
      <c r="O21" s="41"/>
      <c r="P21" s="38"/>
      <c r="Q21" s="17">
        <f t="shared" si="4"/>
        <v>840</v>
      </c>
    </row>
    <row r="22" spans="1:17" x14ac:dyDescent="0.2">
      <c r="A22" s="14" t="s">
        <v>501</v>
      </c>
      <c r="B22" s="20" t="s">
        <v>1428</v>
      </c>
      <c r="C22" s="8" t="s">
        <v>1465</v>
      </c>
      <c r="D22" s="14">
        <v>67</v>
      </c>
      <c r="E22" s="13">
        <v>70</v>
      </c>
      <c r="F22" s="13">
        <f t="shared" si="0"/>
        <v>3</v>
      </c>
      <c r="G22" s="13">
        <f t="shared" si="1"/>
        <v>80</v>
      </c>
      <c r="H22" s="13">
        <v>100</v>
      </c>
      <c r="I22" s="14">
        <v>150</v>
      </c>
      <c r="J22" s="15">
        <f t="shared" si="2"/>
        <v>50</v>
      </c>
      <c r="K22" s="19">
        <f t="shared" si="3"/>
        <v>1.5</v>
      </c>
      <c r="L22" s="16" t="s">
        <v>1466</v>
      </c>
      <c r="M22" s="16" t="s">
        <v>1466</v>
      </c>
      <c r="N22" s="16" t="s">
        <v>1466</v>
      </c>
      <c r="O22" s="16"/>
      <c r="P22" s="13"/>
      <c r="Q22" s="14">
        <f t="shared" si="4"/>
        <v>140</v>
      </c>
    </row>
    <row r="23" spans="1:17" x14ac:dyDescent="0.2">
      <c r="A23" s="14" t="s">
        <v>502</v>
      </c>
      <c r="B23" s="20" t="s">
        <v>1429</v>
      </c>
      <c r="C23" s="8" t="s">
        <v>1468</v>
      </c>
      <c r="D23" s="14">
        <v>67</v>
      </c>
      <c r="E23" s="13">
        <v>70</v>
      </c>
      <c r="F23" s="13">
        <f t="shared" si="0"/>
        <v>3</v>
      </c>
      <c r="G23" s="13">
        <f t="shared" si="1"/>
        <v>80</v>
      </c>
      <c r="H23" s="13">
        <v>100</v>
      </c>
      <c r="I23" s="14">
        <v>150</v>
      </c>
      <c r="J23" s="15">
        <f t="shared" si="2"/>
        <v>50</v>
      </c>
      <c r="K23" s="19">
        <f t="shared" si="3"/>
        <v>1.5</v>
      </c>
      <c r="L23" s="16" t="s">
        <v>1466</v>
      </c>
      <c r="M23" s="16" t="s">
        <v>1466</v>
      </c>
      <c r="N23" s="16" t="s">
        <v>1466</v>
      </c>
      <c r="O23" s="16"/>
      <c r="P23" s="13"/>
      <c r="Q23" s="14">
        <f t="shared" si="4"/>
        <v>140</v>
      </c>
    </row>
    <row r="24" spans="1:17" x14ac:dyDescent="0.2">
      <c r="A24" s="14" t="s">
        <v>503</v>
      </c>
      <c r="B24" s="20" t="s">
        <v>1430</v>
      </c>
      <c r="C24" s="8" t="s">
        <v>1470</v>
      </c>
      <c r="D24" s="14">
        <v>67</v>
      </c>
      <c r="E24" s="13">
        <v>70</v>
      </c>
      <c r="F24" s="13">
        <f t="shared" si="0"/>
        <v>3</v>
      </c>
      <c r="G24" s="13">
        <f t="shared" si="1"/>
        <v>80</v>
      </c>
      <c r="H24" s="13">
        <v>100</v>
      </c>
      <c r="I24" s="14">
        <v>150</v>
      </c>
      <c r="J24" s="15">
        <f t="shared" si="2"/>
        <v>50</v>
      </c>
      <c r="K24" s="19">
        <f t="shared" si="3"/>
        <v>1.5</v>
      </c>
      <c r="L24" s="16" t="s">
        <v>1466</v>
      </c>
      <c r="M24" s="16" t="s">
        <v>1466</v>
      </c>
      <c r="N24" s="16" t="s">
        <v>1466</v>
      </c>
      <c r="O24" s="16"/>
      <c r="P24" s="13"/>
      <c r="Q24" s="14">
        <f t="shared" si="4"/>
        <v>140</v>
      </c>
    </row>
    <row r="25" spans="1:17" x14ac:dyDescent="0.2">
      <c r="A25" s="14" t="s">
        <v>504</v>
      </c>
      <c r="B25" s="20" t="s">
        <v>1431</v>
      </c>
      <c r="C25" s="8" t="s">
        <v>1472</v>
      </c>
      <c r="D25" s="14">
        <v>67</v>
      </c>
      <c r="E25" s="13">
        <v>70</v>
      </c>
      <c r="F25" s="13">
        <f t="shared" si="0"/>
        <v>3</v>
      </c>
      <c r="G25" s="13">
        <f t="shared" si="1"/>
        <v>80</v>
      </c>
      <c r="H25" s="13">
        <v>100</v>
      </c>
      <c r="I25" s="14">
        <v>150</v>
      </c>
      <c r="J25" s="15">
        <f t="shared" si="2"/>
        <v>50</v>
      </c>
      <c r="K25" s="19">
        <f t="shared" si="3"/>
        <v>1.5</v>
      </c>
      <c r="L25" s="16" t="s">
        <v>1466</v>
      </c>
      <c r="M25" s="16" t="s">
        <v>1466</v>
      </c>
      <c r="N25" s="16" t="s">
        <v>1466</v>
      </c>
      <c r="O25" s="16"/>
      <c r="P25" s="13"/>
      <c r="Q25" s="14">
        <f t="shared" si="4"/>
        <v>140</v>
      </c>
    </row>
    <row r="26" spans="1:17" x14ac:dyDescent="0.2">
      <c r="A26" s="14" t="s">
        <v>505</v>
      </c>
      <c r="B26" s="20" t="s">
        <v>1432</v>
      </c>
      <c r="C26" s="8" t="s">
        <v>1474</v>
      </c>
      <c r="D26" s="14">
        <v>67</v>
      </c>
      <c r="E26" s="13">
        <v>70</v>
      </c>
      <c r="F26" s="13">
        <f t="shared" si="0"/>
        <v>3</v>
      </c>
      <c r="G26" s="13">
        <f t="shared" si="1"/>
        <v>80</v>
      </c>
      <c r="H26" s="13">
        <v>100</v>
      </c>
      <c r="I26" s="14">
        <v>150</v>
      </c>
      <c r="J26" s="15">
        <f t="shared" si="2"/>
        <v>50</v>
      </c>
      <c r="K26" s="19">
        <f t="shared" si="3"/>
        <v>1.5</v>
      </c>
      <c r="L26" s="16" t="s">
        <v>1466</v>
      </c>
      <c r="M26" s="16" t="s">
        <v>1466</v>
      </c>
      <c r="N26" s="16" t="s">
        <v>1466</v>
      </c>
      <c r="O26" s="16"/>
      <c r="P26" s="13"/>
      <c r="Q26" s="14">
        <f t="shared" si="4"/>
        <v>140</v>
      </c>
    </row>
    <row r="27" spans="1:17" x14ac:dyDescent="0.2">
      <c r="A27" s="14" t="s">
        <v>506</v>
      </c>
      <c r="B27" s="20" t="s">
        <v>1433</v>
      </c>
      <c r="C27" s="8" t="s">
        <v>1476</v>
      </c>
      <c r="D27" s="14">
        <v>67</v>
      </c>
      <c r="E27" s="13">
        <v>70</v>
      </c>
      <c r="F27" s="13">
        <f t="shared" si="0"/>
        <v>3</v>
      </c>
      <c r="G27" s="13">
        <f t="shared" si="1"/>
        <v>80</v>
      </c>
      <c r="H27" s="13">
        <v>100</v>
      </c>
      <c r="I27" s="14">
        <v>150</v>
      </c>
      <c r="J27" s="15">
        <f t="shared" si="2"/>
        <v>50</v>
      </c>
      <c r="K27" s="19">
        <f t="shared" si="3"/>
        <v>1.5</v>
      </c>
      <c r="L27" s="16" t="s">
        <v>1466</v>
      </c>
      <c r="M27" s="16" t="s">
        <v>1466</v>
      </c>
      <c r="N27" s="16" t="s">
        <v>1466</v>
      </c>
      <c r="O27" s="16"/>
      <c r="P27" s="13"/>
      <c r="Q27" s="14">
        <f t="shared" si="4"/>
        <v>140</v>
      </c>
    </row>
    <row r="28" spans="1:17" x14ac:dyDescent="0.2">
      <c r="A28" s="14" t="s">
        <v>1478</v>
      </c>
      <c r="B28" s="20" t="s">
        <v>1434</v>
      </c>
      <c r="C28" s="8" t="s">
        <v>1479</v>
      </c>
      <c r="D28" s="14">
        <v>69</v>
      </c>
      <c r="E28" s="13">
        <v>70</v>
      </c>
      <c r="F28" s="13">
        <f t="shared" si="0"/>
        <v>1</v>
      </c>
      <c r="G28" s="13">
        <f t="shared" si="1"/>
        <v>80</v>
      </c>
      <c r="H28" s="13">
        <v>100</v>
      </c>
      <c r="I28" s="14">
        <v>150</v>
      </c>
      <c r="J28" s="15">
        <f t="shared" si="2"/>
        <v>50</v>
      </c>
      <c r="K28" s="19">
        <f t="shared" si="3"/>
        <v>1.5</v>
      </c>
      <c r="L28" s="16" t="s">
        <v>1466</v>
      </c>
      <c r="M28" s="16" t="s">
        <v>1466</v>
      </c>
      <c r="N28" s="16" t="s">
        <v>1466</v>
      </c>
      <c r="O28" s="16"/>
      <c r="P28" s="13"/>
      <c r="Q28" s="14">
        <f t="shared" si="4"/>
        <v>140</v>
      </c>
    </row>
    <row r="29" spans="1:17" x14ac:dyDescent="0.2">
      <c r="A29" s="14" t="s">
        <v>1480</v>
      </c>
      <c r="B29" s="20" t="s">
        <v>1435</v>
      </c>
      <c r="C29" s="8" t="s">
        <v>1481</v>
      </c>
      <c r="D29" s="14">
        <v>88</v>
      </c>
      <c r="E29" s="13">
        <v>90</v>
      </c>
      <c r="F29" s="13">
        <f t="shared" si="0"/>
        <v>2</v>
      </c>
      <c r="G29" s="13">
        <f t="shared" si="1"/>
        <v>100</v>
      </c>
      <c r="H29" s="13">
        <v>100</v>
      </c>
      <c r="I29" s="14">
        <v>150</v>
      </c>
      <c r="J29" s="15">
        <f t="shared" si="2"/>
        <v>50</v>
      </c>
      <c r="K29" s="19">
        <f t="shared" si="3"/>
        <v>1.5</v>
      </c>
      <c r="L29" s="16" t="s">
        <v>1466</v>
      </c>
      <c r="M29" s="16" t="s">
        <v>1466</v>
      </c>
      <c r="N29" s="16" t="s">
        <v>1466</v>
      </c>
      <c r="O29" s="16"/>
      <c r="P29" s="13"/>
      <c r="Q29" s="14">
        <f t="shared" si="4"/>
        <v>140</v>
      </c>
    </row>
    <row r="30" spans="1:17" x14ac:dyDescent="0.2">
      <c r="A30" s="14" t="s">
        <v>1482</v>
      </c>
      <c r="B30" s="20" t="s">
        <v>1428</v>
      </c>
      <c r="C30" s="8" t="s">
        <v>1158</v>
      </c>
      <c r="D30" s="14">
        <v>88</v>
      </c>
      <c r="E30" s="13">
        <v>90</v>
      </c>
      <c r="F30" s="13">
        <f t="shared" si="0"/>
        <v>2</v>
      </c>
      <c r="G30" s="13">
        <f t="shared" si="1"/>
        <v>100</v>
      </c>
      <c r="H30" s="13">
        <v>100</v>
      </c>
      <c r="I30" s="14">
        <v>150</v>
      </c>
      <c r="J30" s="15">
        <f t="shared" si="2"/>
        <v>50</v>
      </c>
      <c r="K30" s="19">
        <f t="shared" si="3"/>
        <v>1.5</v>
      </c>
      <c r="L30" s="16" t="s">
        <v>1466</v>
      </c>
      <c r="M30" s="16" t="s">
        <v>1466</v>
      </c>
      <c r="N30" s="16" t="s">
        <v>1466</v>
      </c>
      <c r="O30" s="16"/>
      <c r="P30" s="13"/>
      <c r="Q30" s="14">
        <f t="shared" si="4"/>
        <v>140</v>
      </c>
    </row>
    <row r="31" spans="1:17" x14ac:dyDescent="0.2">
      <c r="A31" s="14" t="s">
        <v>923</v>
      </c>
      <c r="B31" s="20" t="s">
        <v>1436</v>
      </c>
      <c r="C31" s="8" t="s">
        <v>891</v>
      </c>
      <c r="D31" s="14"/>
      <c r="E31" s="13"/>
      <c r="F31" s="13"/>
      <c r="G31" s="13"/>
      <c r="H31" s="13"/>
      <c r="I31" s="14">
        <v>150</v>
      </c>
      <c r="J31" s="15"/>
      <c r="K31" s="19"/>
      <c r="L31" s="16"/>
      <c r="M31" s="16"/>
      <c r="N31" s="16"/>
      <c r="O31" s="16"/>
      <c r="P31" s="13"/>
      <c r="Q31" s="14">
        <f t="shared" si="4"/>
        <v>140</v>
      </c>
    </row>
    <row r="32" spans="1:17" x14ac:dyDescent="0.2">
      <c r="A32" s="66"/>
      <c r="B32" s="17"/>
      <c r="C32" s="6" t="s">
        <v>1333</v>
      </c>
      <c r="D32" s="21"/>
      <c r="E32" s="13"/>
      <c r="F32" s="13">
        <f t="shared" ref="F32:F63" si="5">E32-D32</f>
        <v>0</v>
      </c>
      <c r="G32" s="13"/>
      <c r="H32" s="13"/>
      <c r="I32" s="14"/>
      <c r="J32" s="15"/>
      <c r="K32" s="19"/>
      <c r="L32" s="16"/>
      <c r="M32" s="16"/>
      <c r="N32" s="16"/>
      <c r="O32" s="16"/>
      <c r="P32" s="13"/>
      <c r="Q32" s="14"/>
    </row>
    <row r="33" spans="1:17" x14ac:dyDescent="0.2">
      <c r="A33" s="14">
        <v>12</v>
      </c>
      <c r="B33" s="14" t="s">
        <v>1437</v>
      </c>
      <c r="C33" s="8" t="s">
        <v>1159</v>
      </c>
      <c r="D33" s="14">
        <v>89</v>
      </c>
      <c r="E33" s="13">
        <v>90</v>
      </c>
      <c r="F33" s="13">
        <f t="shared" si="5"/>
        <v>1</v>
      </c>
      <c r="G33" s="13">
        <f t="shared" ref="G33:G42" si="6">E33+10</f>
        <v>100</v>
      </c>
      <c r="H33" s="13">
        <v>100</v>
      </c>
      <c r="I33" s="14">
        <v>150</v>
      </c>
      <c r="J33" s="15">
        <f t="shared" ref="J33:J42" si="7">I33-H33</f>
        <v>50</v>
      </c>
      <c r="K33" s="19">
        <f t="shared" ref="K33:K42" si="8">I33/H33</f>
        <v>1.5</v>
      </c>
      <c r="L33" s="16">
        <v>90</v>
      </c>
      <c r="M33" s="16">
        <v>85</v>
      </c>
      <c r="N33" s="16">
        <v>160</v>
      </c>
      <c r="O33" s="16">
        <f t="shared" ref="O33:O64" si="9">N33/I33</f>
        <v>1.0666666666666667</v>
      </c>
      <c r="P33" s="13">
        <f t="shared" ref="P33:P42" si="10">I33*1.2</f>
        <v>180</v>
      </c>
      <c r="Q33" s="14">
        <f t="shared" ref="Q33:Q42" si="11">I33-10</f>
        <v>140</v>
      </c>
    </row>
    <row r="34" spans="1:17" x14ac:dyDescent="0.2">
      <c r="A34" s="14">
        <v>13</v>
      </c>
      <c r="B34" s="14" t="s">
        <v>1438</v>
      </c>
      <c r="C34" s="8" t="s">
        <v>1160</v>
      </c>
      <c r="D34" s="14">
        <v>47</v>
      </c>
      <c r="E34" s="13">
        <v>50</v>
      </c>
      <c r="F34" s="13">
        <f t="shared" si="5"/>
        <v>3</v>
      </c>
      <c r="G34" s="13">
        <f t="shared" si="6"/>
        <v>60</v>
      </c>
      <c r="H34" s="13">
        <v>50</v>
      </c>
      <c r="I34" s="14">
        <v>100</v>
      </c>
      <c r="J34" s="15">
        <f t="shared" si="7"/>
        <v>50</v>
      </c>
      <c r="K34" s="19">
        <f t="shared" si="8"/>
        <v>2</v>
      </c>
      <c r="L34" s="16">
        <v>110</v>
      </c>
      <c r="M34" s="16">
        <v>100</v>
      </c>
      <c r="N34" s="16">
        <v>120</v>
      </c>
      <c r="O34" s="16">
        <f t="shared" si="9"/>
        <v>1.2</v>
      </c>
      <c r="P34" s="13">
        <f t="shared" si="10"/>
        <v>120</v>
      </c>
      <c r="Q34" s="14">
        <f t="shared" si="11"/>
        <v>90</v>
      </c>
    </row>
    <row r="35" spans="1:17" x14ac:dyDescent="0.2">
      <c r="A35" s="14">
        <v>14</v>
      </c>
      <c r="B35" s="14" t="s">
        <v>1439</v>
      </c>
      <c r="C35" s="8" t="s">
        <v>1161</v>
      </c>
      <c r="D35" s="14">
        <v>96</v>
      </c>
      <c r="E35" s="13">
        <v>100</v>
      </c>
      <c r="F35" s="13">
        <f t="shared" si="5"/>
        <v>4</v>
      </c>
      <c r="G35" s="13">
        <f t="shared" si="6"/>
        <v>110</v>
      </c>
      <c r="H35" s="13">
        <v>100</v>
      </c>
      <c r="I35" s="14">
        <v>150</v>
      </c>
      <c r="J35" s="15">
        <f t="shared" si="7"/>
        <v>50</v>
      </c>
      <c r="K35" s="19">
        <f t="shared" si="8"/>
        <v>1.5</v>
      </c>
      <c r="L35" s="16">
        <v>125</v>
      </c>
      <c r="M35" s="16">
        <v>100</v>
      </c>
      <c r="N35" s="16">
        <v>180</v>
      </c>
      <c r="O35" s="16">
        <f t="shared" si="9"/>
        <v>1.2</v>
      </c>
      <c r="P35" s="13">
        <f t="shared" si="10"/>
        <v>180</v>
      </c>
      <c r="Q35" s="14">
        <f t="shared" si="11"/>
        <v>140</v>
      </c>
    </row>
    <row r="36" spans="1:17" x14ac:dyDescent="0.2">
      <c r="A36" s="14">
        <v>15</v>
      </c>
      <c r="B36" s="14" t="s">
        <v>1440</v>
      </c>
      <c r="C36" s="8" t="s">
        <v>1163</v>
      </c>
      <c r="D36" s="14">
        <v>127</v>
      </c>
      <c r="E36" s="13">
        <v>130</v>
      </c>
      <c r="F36" s="13">
        <f t="shared" si="5"/>
        <v>3</v>
      </c>
      <c r="G36" s="13">
        <f t="shared" si="6"/>
        <v>140</v>
      </c>
      <c r="H36" s="13">
        <v>150</v>
      </c>
      <c r="I36" s="14">
        <v>200</v>
      </c>
      <c r="J36" s="15">
        <f t="shared" si="7"/>
        <v>50</v>
      </c>
      <c r="K36" s="19">
        <f t="shared" si="8"/>
        <v>1.3333333333333333</v>
      </c>
      <c r="L36" s="16">
        <v>125</v>
      </c>
      <c r="M36" s="16">
        <v>100</v>
      </c>
      <c r="N36" s="16">
        <v>220</v>
      </c>
      <c r="O36" s="16">
        <f t="shared" si="9"/>
        <v>1.1000000000000001</v>
      </c>
      <c r="P36" s="13">
        <f t="shared" si="10"/>
        <v>240</v>
      </c>
      <c r="Q36" s="14">
        <f t="shared" si="11"/>
        <v>190</v>
      </c>
    </row>
    <row r="37" spans="1:17" x14ac:dyDescent="0.2">
      <c r="A37" s="14">
        <v>16</v>
      </c>
      <c r="B37" s="14" t="s">
        <v>1441</v>
      </c>
      <c r="C37" s="8" t="s">
        <v>1164</v>
      </c>
      <c r="D37" s="14">
        <v>74</v>
      </c>
      <c r="E37" s="13">
        <v>70</v>
      </c>
      <c r="F37" s="13">
        <f t="shared" si="5"/>
        <v>-4</v>
      </c>
      <c r="G37" s="13">
        <f t="shared" si="6"/>
        <v>80</v>
      </c>
      <c r="H37" s="13">
        <v>100</v>
      </c>
      <c r="I37" s="14">
        <v>150</v>
      </c>
      <c r="J37" s="15">
        <f t="shared" si="7"/>
        <v>50</v>
      </c>
      <c r="K37" s="19">
        <f t="shared" si="8"/>
        <v>1.5</v>
      </c>
      <c r="L37" s="16">
        <v>125</v>
      </c>
      <c r="M37" s="16">
        <v>100</v>
      </c>
      <c r="N37" s="16">
        <v>180</v>
      </c>
      <c r="O37" s="16">
        <f t="shared" si="9"/>
        <v>1.2</v>
      </c>
      <c r="P37" s="13">
        <f t="shared" si="10"/>
        <v>180</v>
      </c>
      <c r="Q37" s="14">
        <f t="shared" si="11"/>
        <v>140</v>
      </c>
    </row>
    <row r="38" spans="1:17" x14ac:dyDescent="0.2">
      <c r="A38" s="14">
        <v>17</v>
      </c>
      <c r="B38" s="14" t="s">
        <v>1442</v>
      </c>
      <c r="C38" s="8" t="s">
        <v>1165</v>
      </c>
      <c r="D38" s="14">
        <v>48</v>
      </c>
      <c r="E38" s="13">
        <v>50</v>
      </c>
      <c r="F38" s="13">
        <f t="shared" si="5"/>
        <v>2</v>
      </c>
      <c r="G38" s="13">
        <f t="shared" si="6"/>
        <v>60</v>
      </c>
      <c r="H38" s="13">
        <v>50</v>
      </c>
      <c r="I38" s="14">
        <v>100</v>
      </c>
      <c r="J38" s="15">
        <f t="shared" si="7"/>
        <v>50</v>
      </c>
      <c r="K38" s="19">
        <f t="shared" si="8"/>
        <v>2</v>
      </c>
      <c r="L38" s="16">
        <v>115</v>
      </c>
      <c r="M38" s="16">
        <v>100</v>
      </c>
      <c r="N38" s="16">
        <v>120</v>
      </c>
      <c r="O38" s="16">
        <f t="shared" si="9"/>
        <v>1.2</v>
      </c>
      <c r="P38" s="13">
        <f t="shared" si="10"/>
        <v>120</v>
      </c>
      <c r="Q38" s="14">
        <f t="shared" si="11"/>
        <v>90</v>
      </c>
    </row>
    <row r="39" spans="1:17" x14ac:dyDescent="0.2">
      <c r="A39" s="14">
        <v>18</v>
      </c>
      <c r="B39" s="14" t="s">
        <v>1437</v>
      </c>
      <c r="C39" s="8" t="s">
        <v>1166</v>
      </c>
      <c r="D39" s="14">
        <v>137</v>
      </c>
      <c r="E39" s="13">
        <v>140</v>
      </c>
      <c r="F39" s="13">
        <f t="shared" si="5"/>
        <v>3</v>
      </c>
      <c r="G39" s="13">
        <f t="shared" si="6"/>
        <v>150</v>
      </c>
      <c r="H39" s="13">
        <v>150</v>
      </c>
      <c r="I39" s="14">
        <v>250</v>
      </c>
      <c r="J39" s="15">
        <f t="shared" si="7"/>
        <v>100</v>
      </c>
      <c r="K39" s="19">
        <f t="shared" si="8"/>
        <v>1.6666666666666667</v>
      </c>
      <c r="L39" s="16">
        <v>170</v>
      </c>
      <c r="M39" s="16">
        <v>145</v>
      </c>
      <c r="N39" s="16">
        <v>300</v>
      </c>
      <c r="O39" s="16">
        <f t="shared" si="9"/>
        <v>1.2</v>
      </c>
      <c r="P39" s="13">
        <f t="shared" si="10"/>
        <v>300</v>
      </c>
      <c r="Q39" s="14">
        <f t="shared" si="11"/>
        <v>240</v>
      </c>
    </row>
    <row r="40" spans="1:17" x14ac:dyDescent="0.2">
      <c r="A40" s="57">
        <v>19</v>
      </c>
      <c r="B40" s="14" t="s">
        <v>841</v>
      </c>
      <c r="C40" s="8" t="s">
        <v>1331</v>
      </c>
      <c r="D40" s="14">
        <v>245</v>
      </c>
      <c r="E40" s="13">
        <v>250</v>
      </c>
      <c r="F40" s="13">
        <f t="shared" si="5"/>
        <v>5</v>
      </c>
      <c r="G40" s="13">
        <f t="shared" si="6"/>
        <v>260</v>
      </c>
      <c r="H40" s="13">
        <v>250</v>
      </c>
      <c r="I40" s="14">
        <v>300</v>
      </c>
      <c r="J40" s="15">
        <f t="shared" si="7"/>
        <v>50</v>
      </c>
      <c r="K40" s="19">
        <f t="shared" si="8"/>
        <v>1.2</v>
      </c>
      <c r="L40" s="16">
        <v>235</v>
      </c>
      <c r="M40" s="16">
        <v>210</v>
      </c>
      <c r="N40" s="16">
        <v>360</v>
      </c>
      <c r="O40" s="16">
        <f t="shared" si="9"/>
        <v>1.2</v>
      </c>
      <c r="P40" s="13">
        <f t="shared" si="10"/>
        <v>360</v>
      </c>
      <c r="Q40" s="14">
        <f t="shared" si="11"/>
        <v>290</v>
      </c>
    </row>
    <row r="41" spans="1:17" x14ac:dyDescent="0.2">
      <c r="A41" s="57">
        <v>20</v>
      </c>
      <c r="B41" s="14" t="s">
        <v>842</v>
      </c>
      <c r="C41" s="8" t="s">
        <v>1332</v>
      </c>
      <c r="D41" s="14">
        <v>164</v>
      </c>
      <c r="E41" s="13">
        <v>160</v>
      </c>
      <c r="F41" s="13">
        <f t="shared" si="5"/>
        <v>-4</v>
      </c>
      <c r="G41" s="13">
        <f t="shared" si="6"/>
        <v>170</v>
      </c>
      <c r="H41" s="13">
        <v>150</v>
      </c>
      <c r="I41" s="14">
        <v>200</v>
      </c>
      <c r="J41" s="15">
        <f t="shared" si="7"/>
        <v>50</v>
      </c>
      <c r="K41" s="19">
        <f t="shared" si="8"/>
        <v>1.3333333333333333</v>
      </c>
      <c r="L41" s="16">
        <v>160</v>
      </c>
      <c r="M41" s="16">
        <v>140</v>
      </c>
      <c r="N41" s="16">
        <v>240</v>
      </c>
      <c r="O41" s="16">
        <f t="shared" si="9"/>
        <v>1.2</v>
      </c>
      <c r="P41" s="13">
        <f t="shared" si="10"/>
        <v>240</v>
      </c>
      <c r="Q41" s="14">
        <f t="shared" si="11"/>
        <v>190</v>
      </c>
    </row>
    <row r="42" spans="1:17" x14ac:dyDescent="0.2">
      <c r="A42" s="14">
        <v>21</v>
      </c>
      <c r="B42" s="14" t="s">
        <v>843</v>
      </c>
      <c r="C42" s="8" t="s">
        <v>1167</v>
      </c>
      <c r="D42" s="14">
        <v>34</v>
      </c>
      <c r="E42" s="13">
        <v>30</v>
      </c>
      <c r="F42" s="13">
        <f t="shared" si="5"/>
        <v>-4</v>
      </c>
      <c r="G42" s="13">
        <f t="shared" si="6"/>
        <v>40</v>
      </c>
      <c r="H42" s="13">
        <v>50</v>
      </c>
      <c r="I42" s="14">
        <v>50</v>
      </c>
      <c r="J42" s="15">
        <f t="shared" si="7"/>
        <v>0</v>
      </c>
      <c r="K42" s="19">
        <f t="shared" si="8"/>
        <v>1</v>
      </c>
      <c r="L42" s="16">
        <v>35</v>
      </c>
      <c r="M42" s="16">
        <v>30</v>
      </c>
      <c r="N42" s="16">
        <v>60</v>
      </c>
      <c r="O42" s="16">
        <f t="shared" si="9"/>
        <v>1.2</v>
      </c>
      <c r="P42" s="13">
        <f t="shared" si="10"/>
        <v>60</v>
      </c>
      <c r="Q42" s="14">
        <f t="shared" si="11"/>
        <v>40</v>
      </c>
    </row>
    <row r="43" spans="1:17" x14ac:dyDescent="0.2">
      <c r="A43" s="17"/>
      <c r="B43" s="17"/>
      <c r="C43" s="6" t="s">
        <v>1168</v>
      </c>
      <c r="D43" s="21"/>
      <c r="E43" s="13"/>
      <c r="F43" s="13">
        <f t="shared" si="5"/>
        <v>0</v>
      </c>
      <c r="G43" s="13"/>
      <c r="H43" s="13"/>
      <c r="I43" s="14"/>
      <c r="J43" s="15"/>
      <c r="K43" s="19"/>
      <c r="L43" s="16"/>
      <c r="M43" s="16"/>
      <c r="N43" s="16"/>
      <c r="O43" s="16" t="e">
        <f t="shared" si="9"/>
        <v>#DIV/0!</v>
      </c>
      <c r="P43" s="13"/>
      <c r="Q43" s="14"/>
    </row>
    <row r="44" spans="1:17" x14ac:dyDescent="0.2">
      <c r="A44" s="14">
        <v>22</v>
      </c>
      <c r="B44" s="14" t="s">
        <v>844</v>
      </c>
      <c r="C44" s="8" t="s">
        <v>1169</v>
      </c>
      <c r="D44" s="14">
        <v>52</v>
      </c>
      <c r="E44" s="13">
        <v>50</v>
      </c>
      <c r="F44" s="13">
        <f t="shared" si="5"/>
        <v>-2</v>
      </c>
      <c r="G44" s="13">
        <f t="shared" ref="G44:G62" si="12">E44+10</f>
        <v>60</v>
      </c>
      <c r="H44" s="13">
        <v>50</v>
      </c>
      <c r="I44" s="14">
        <v>100</v>
      </c>
      <c r="J44" s="15">
        <f t="shared" ref="J44:J62" si="13">I44-H44</f>
        <v>50</v>
      </c>
      <c r="K44" s="19">
        <f t="shared" ref="K44:K62" si="14">I44/H44</f>
        <v>2</v>
      </c>
      <c r="L44" s="16">
        <v>100</v>
      </c>
      <c r="M44" s="16">
        <v>90</v>
      </c>
      <c r="N44" s="16">
        <v>120</v>
      </c>
      <c r="O44" s="16">
        <f t="shared" si="9"/>
        <v>1.2</v>
      </c>
      <c r="P44" s="13">
        <f t="shared" ref="P44:P62" si="15">I44*1.2</f>
        <v>120</v>
      </c>
      <c r="Q44" s="14">
        <f t="shared" ref="Q44:Q62" si="16">I44-10</f>
        <v>90</v>
      </c>
    </row>
    <row r="45" spans="1:17" x14ac:dyDescent="0.2">
      <c r="A45" s="14">
        <v>23</v>
      </c>
      <c r="B45" s="14" t="s">
        <v>846</v>
      </c>
      <c r="C45" s="8" t="s">
        <v>1170</v>
      </c>
      <c r="D45" s="14">
        <v>126</v>
      </c>
      <c r="E45" s="13">
        <v>130</v>
      </c>
      <c r="F45" s="13">
        <f t="shared" si="5"/>
        <v>4</v>
      </c>
      <c r="G45" s="13">
        <f t="shared" si="12"/>
        <v>140</v>
      </c>
      <c r="H45" s="13">
        <v>150</v>
      </c>
      <c r="I45" s="14">
        <v>250</v>
      </c>
      <c r="J45" s="15">
        <f t="shared" si="13"/>
        <v>100</v>
      </c>
      <c r="K45" s="19">
        <f t="shared" si="14"/>
        <v>1.6666666666666667</v>
      </c>
      <c r="L45" s="16">
        <v>200</v>
      </c>
      <c r="M45" s="16">
        <v>170</v>
      </c>
      <c r="N45" s="16">
        <v>300</v>
      </c>
      <c r="O45" s="16">
        <f t="shared" si="9"/>
        <v>1.2</v>
      </c>
      <c r="P45" s="13">
        <f t="shared" si="15"/>
        <v>300</v>
      </c>
      <c r="Q45" s="14">
        <f t="shared" si="16"/>
        <v>240</v>
      </c>
    </row>
    <row r="46" spans="1:17" x14ac:dyDescent="0.2">
      <c r="A46" s="14">
        <v>24</v>
      </c>
      <c r="B46" s="14" t="s">
        <v>847</v>
      </c>
      <c r="C46" s="8" t="s">
        <v>1200</v>
      </c>
      <c r="D46" s="14">
        <v>38</v>
      </c>
      <c r="E46" s="13">
        <v>40</v>
      </c>
      <c r="F46" s="13">
        <f t="shared" si="5"/>
        <v>2</v>
      </c>
      <c r="G46" s="13">
        <f t="shared" si="12"/>
        <v>50</v>
      </c>
      <c r="H46" s="13">
        <v>50</v>
      </c>
      <c r="I46" s="14">
        <v>50</v>
      </c>
      <c r="J46" s="15">
        <f t="shared" si="13"/>
        <v>0</v>
      </c>
      <c r="K46" s="19">
        <f t="shared" si="14"/>
        <v>1</v>
      </c>
      <c r="L46" s="16">
        <v>135</v>
      </c>
      <c r="M46" s="16">
        <v>115</v>
      </c>
      <c r="N46" s="16">
        <v>60</v>
      </c>
      <c r="O46" s="16">
        <f t="shared" si="9"/>
        <v>1.2</v>
      </c>
      <c r="P46" s="13">
        <f t="shared" si="15"/>
        <v>60</v>
      </c>
      <c r="Q46" s="14">
        <f t="shared" si="16"/>
        <v>40</v>
      </c>
    </row>
    <row r="47" spans="1:17" x14ac:dyDescent="0.2">
      <c r="A47" s="14">
        <v>25</v>
      </c>
      <c r="B47" s="14" t="s">
        <v>848</v>
      </c>
      <c r="C47" s="8" t="s">
        <v>1201</v>
      </c>
      <c r="D47" s="14">
        <v>75</v>
      </c>
      <c r="E47" s="13">
        <v>80</v>
      </c>
      <c r="F47" s="13">
        <f t="shared" si="5"/>
        <v>5</v>
      </c>
      <c r="G47" s="13">
        <f t="shared" si="12"/>
        <v>90</v>
      </c>
      <c r="H47" s="13">
        <v>100</v>
      </c>
      <c r="I47" s="14">
        <v>100</v>
      </c>
      <c r="J47" s="15">
        <f t="shared" si="13"/>
        <v>0</v>
      </c>
      <c r="K47" s="19">
        <f t="shared" si="14"/>
        <v>1</v>
      </c>
      <c r="L47" s="16">
        <v>55</v>
      </c>
      <c r="M47" s="16">
        <v>45</v>
      </c>
      <c r="N47" s="16">
        <v>110</v>
      </c>
      <c r="O47" s="16">
        <f t="shared" si="9"/>
        <v>1.1000000000000001</v>
      </c>
      <c r="P47" s="13">
        <f t="shared" si="15"/>
        <v>120</v>
      </c>
      <c r="Q47" s="14">
        <f t="shared" si="16"/>
        <v>90</v>
      </c>
    </row>
    <row r="48" spans="1:17" x14ac:dyDescent="0.2">
      <c r="A48" s="14">
        <v>26</v>
      </c>
      <c r="B48" s="14" t="s">
        <v>845</v>
      </c>
      <c r="C48" s="8" t="s">
        <v>1202</v>
      </c>
      <c r="D48" s="14">
        <v>44</v>
      </c>
      <c r="E48" s="13">
        <v>40</v>
      </c>
      <c r="F48" s="13">
        <f t="shared" si="5"/>
        <v>-4</v>
      </c>
      <c r="G48" s="13">
        <f t="shared" si="12"/>
        <v>50</v>
      </c>
      <c r="H48" s="13">
        <v>50</v>
      </c>
      <c r="I48" s="14">
        <v>100</v>
      </c>
      <c r="J48" s="15">
        <f t="shared" si="13"/>
        <v>50</v>
      </c>
      <c r="K48" s="19">
        <f t="shared" si="14"/>
        <v>2</v>
      </c>
      <c r="L48" s="16">
        <v>130</v>
      </c>
      <c r="M48" s="16">
        <v>110</v>
      </c>
      <c r="N48" s="16">
        <v>120</v>
      </c>
      <c r="O48" s="16">
        <f t="shared" si="9"/>
        <v>1.2</v>
      </c>
      <c r="P48" s="13">
        <f t="shared" si="15"/>
        <v>120</v>
      </c>
      <c r="Q48" s="14">
        <f t="shared" si="16"/>
        <v>90</v>
      </c>
    </row>
    <row r="49" spans="1:17" x14ac:dyDescent="0.2">
      <c r="A49" s="14">
        <v>27</v>
      </c>
      <c r="B49" s="14" t="s">
        <v>849</v>
      </c>
      <c r="C49" s="8" t="s">
        <v>1203</v>
      </c>
      <c r="D49" s="14">
        <v>85</v>
      </c>
      <c r="E49" s="13">
        <v>90</v>
      </c>
      <c r="F49" s="13">
        <f t="shared" si="5"/>
        <v>5</v>
      </c>
      <c r="G49" s="13">
        <f t="shared" si="12"/>
        <v>100</v>
      </c>
      <c r="H49" s="13">
        <v>100</v>
      </c>
      <c r="I49" s="14">
        <v>100</v>
      </c>
      <c r="J49" s="15">
        <f t="shared" si="13"/>
        <v>0</v>
      </c>
      <c r="K49" s="19">
        <f t="shared" si="14"/>
        <v>1</v>
      </c>
      <c r="L49" s="16">
        <v>290</v>
      </c>
      <c r="M49" s="16">
        <v>250</v>
      </c>
      <c r="N49" s="16">
        <v>120</v>
      </c>
      <c r="O49" s="16">
        <f t="shared" si="9"/>
        <v>1.2</v>
      </c>
      <c r="P49" s="13">
        <f t="shared" si="15"/>
        <v>120</v>
      </c>
      <c r="Q49" s="14">
        <f t="shared" si="16"/>
        <v>90</v>
      </c>
    </row>
    <row r="50" spans="1:17" x14ac:dyDescent="0.2">
      <c r="A50" s="14">
        <v>28</v>
      </c>
      <c r="B50" s="14" t="s">
        <v>850</v>
      </c>
      <c r="C50" s="8" t="s">
        <v>1204</v>
      </c>
      <c r="D50" s="14">
        <v>37</v>
      </c>
      <c r="E50" s="13">
        <v>40</v>
      </c>
      <c r="F50" s="13">
        <f t="shared" si="5"/>
        <v>3</v>
      </c>
      <c r="G50" s="13">
        <f t="shared" si="12"/>
        <v>50</v>
      </c>
      <c r="H50" s="13">
        <v>50</v>
      </c>
      <c r="I50" s="14">
        <v>100</v>
      </c>
      <c r="J50" s="15">
        <f t="shared" si="13"/>
        <v>50</v>
      </c>
      <c r="K50" s="19">
        <f t="shared" si="14"/>
        <v>2</v>
      </c>
      <c r="L50" s="16">
        <v>100</v>
      </c>
      <c r="M50" s="16">
        <v>90</v>
      </c>
      <c r="N50" s="16">
        <v>120</v>
      </c>
      <c r="O50" s="16">
        <f t="shared" si="9"/>
        <v>1.2</v>
      </c>
      <c r="P50" s="13">
        <f t="shared" si="15"/>
        <v>120</v>
      </c>
      <c r="Q50" s="14">
        <f t="shared" si="16"/>
        <v>90</v>
      </c>
    </row>
    <row r="51" spans="1:17" x14ac:dyDescent="0.2">
      <c r="A51" s="14">
        <v>29</v>
      </c>
      <c r="B51" s="14" t="s">
        <v>851</v>
      </c>
      <c r="C51" s="8" t="s">
        <v>47</v>
      </c>
      <c r="D51" s="14">
        <v>59</v>
      </c>
      <c r="E51" s="13">
        <v>60</v>
      </c>
      <c r="F51" s="13">
        <f t="shared" si="5"/>
        <v>1</v>
      </c>
      <c r="G51" s="13">
        <f t="shared" si="12"/>
        <v>70</v>
      </c>
      <c r="H51" s="13">
        <v>50</v>
      </c>
      <c r="I51" s="14">
        <v>100</v>
      </c>
      <c r="J51" s="15">
        <f t="shared" si="13"/>
        <v>50</v>
      </c>
      <c r="K51" s="19">
        <f t="shared" si="14"/>
        <v>2</v>
      </c>
      <c r="L51" s="16">
        <v>155</v>
      </c>
      <c r="M51" s="16">
        <v>130</v>
      </c>
      <c r="N51" s="16">
        <v>120</v>
      </c>
      <c r="O51" s="16">
        <f t="shared" si="9"/>
        <v>1.2</v>
      </c>
      <c r="P51" s="13">
        <f t="shared" si="15"/>
        <v>120</v>
      </c>
      <c r="Q51" s="14">
        <f t="shared" si="16"/>
        <v>90</v>
      </c>
    </row>
    <row r="52" spans="1:17" x14ac:dyDescent="0.2">
      <c r="A52" s="14">
        <v>30</v>
      </c>
      <c r="B52" s="14" t="s">
        <v>851</v>
      </c>
      <c r="C52" s="8" t="s">
        <v>1205</v>
      </c>
      <c r="D52" s="14">
        <v>176</v>
      </c>
      <c r="E52" s="13">
        <v>180</v>
      </c>
      <c r="F52" s="13">
        <f t="shared" si="5"/>
        <v>4</v>
      </c>
      <c r="G52" s="13">
        <f t="shared" si="12"/>
        <v>190</v>
      </c>
      <c r="H52" s="13">
        <v>200</v>
      </c>
      <c r="I52" s="14">
        <v>250</v>
      </c>
      <c r="J52" s="15">
        <f t="shared" si="13"/>
        <v>50</v>
      </c>
      <c r="K52" s="19">
        <f t="shared" si="14"/>
        <v>1.25</v>
      </c>
      <c r="L52" s="16">
        <v>220</v>
      </c>
      <c r="M52" s="16">
        <v>185</v>
      </c>
      <c r="N52" s="16">
        <v>300</v>
      </c>
      <c r="O52" s="16">
        <f t="shared" si="9"/>
        <v>1.2</v>
      </c>
      <c r="P52" s="13">
        <f t="shared" si="15"/>
        <v>300</v>
      </c>
      <c r="Q52" s="14">
        <f t="shared" si="16"/>
        <v>240</v>
      </c>
    </row>
    <row r="53" spans="1:17" x14ac:dyDescent="0.2">
      <c r="A53" s="14">
        <v>31</v>
      </c>
      <c r="B53" s="14" t="s">
        <v>851</v>
      </c>
      <c r="C53" s="8" t="s">
        <v>1206</v>
      </c>
      <c r="D53" s="14">
        <v>82</v>
      </c>
      <c r="E53" s="13">
        <v>80</v>
      </c>
      <c r="F53" s="13">
        <f t="shared" si="5"/>
        <v>-2</v>
      </c>
      <c r="G53" s="13">
        <f t="shared" si="12"/>
        <v>90</v>
      </c>
      <c r="H53" s="13">
        <v>100</v>
      </c>
      <c r="I53" s="14">
        <v>100</v>
      </c>
      <c r="J53" s="15">
        <f t="shared" si="13"/>
        <v>0</v>
      </c>
      <c r="K53" s="19">
        <f t="shared" si="14"/>
        <v>1</v>
      </c>
      <c r="L53" s="16">
        <v>110</v>
      </c>
      <c r="M53" s="16">
        <v>90</v>
      </c>
      <c r="N53" s="16">
        <v>120</v>
      </c>
      <c r="O53" s="16">
        <f t="shared" si="9"/>
        <v>1.2</v>
      </c>
      <c r="P53" s="13">
        <f t="shared" si="15"/>
        <v>120</v>
      </c>
      <c r="Q53" s="14">
        <f t="shared" si="16"/>
        <v>90</v>
      </c>
    </row>
    <row r="54" spans="1:17" x14ac:dyDescent="0.2">
      <c r="A54" s="14">
        <v>32</v>
      </c>
      <c r="B54" s="14" t="s">
        <v>852</v>
      </c>
      <c r="C54" s="8" t="s">
        <v>1207</v>
      </c>
      <c r="D54" s="14">
        <v>95</v>
      </c>
      <c r="E54" s="13">
        <v>100</v>
      </c>
      <c r="F54" s="13">
        <f t="shared" si="5"/>
        <v>5</v>
      </c>
      <c r="G54" s="13">
        <f t="shared" si="12"/>
        <v>110</v>
      </c>
      <c r="H54" s="13">
        <v>100</v>
      </c>
      <c r="I54" s="14">
        <v>150</v>
      </c>
      <c r="J54" s="15">
        <f t="shared" si="13"/>
        <v>50</v>
      </c>
      <c r="K54" s="19">
        <f t="shared" si="14"/>
        <v>1.5</v>
      </c>
      <c r="L54" s="16">
        <v>140</v>
      </c>
      <c r="M54" s="16">
        <v>120</v>
      </c>
      <c r="N54" s="16">
        <v>180</v>
      </c>
      <c r="O54" s="16">
        <f t="shared" si="9"/>
        <v>1.2</v>
      </c>
      <c r="P54" s="13">
        <f t="shared" si="15"/>
        <v>180</v>
      </c>
      <c r="Q54" s="14">
        <f t="shared" si="16"/>
        <v>140</v>
      </c>
    </row>
    <row r="55" spans="1:17" x14ac:dyDescent="0.2">
      <c r="A55" s="14">
        <v>33</v>
      </c>
      <c r="B55" s="14" t="s">
        <v>844</v>
      </c>
      <c r="C55" s="8" t="s">
        <v>1208</v>
      </c>
      <c r="D55" s="14">
        <v>160</v>
      </c>
      <c r="E55" s="13">
        <v>160</v>
      </c>
      <c r="F55" s="13">
        <f t="shared" si="5"/>
        <v>0</v>
      </c>
      <c r="G55" s="13">
        <f t="shared" si="12"/>
        <v>170</v>
      </c>
      <c r="H55" s="13">
        <v>150</v>
      </c>
      <c r="I55" s="14">
        <v>200</v>
      </c>
      <c r="J55" s="15">
        <f t="shared" si="13"/>
        <v>50</v>
      </c>
      <c r="K55" s="19">
        <f t="shared" si="14"/>
        <v>1.3333333333333333</v>
      </c>
      <c r="L55" s="16">
        <v>190</v>
      </c>
      <c r="M55" s="16">
        <v>170</v>
      </c>
      <c r="N55" s="16">
        <v>240</v>
      </c>
      <c r="O55" s="16">
        <f t="shared" si="9"/>
        <v>1.2</v>
      </c>
      <c r="P55" s="13">
        <f t="shared" si="15"/>
        <v>240</v>
      </c>
      <c r="Q55" s="14">
        <f t="shared" si="16"/>
        <v>190</v>
      </c>
    </row>
    <row r="56" spans="1:17" x14ac:dyDescent="0.2">
      <c r="A56" s="14">
        <v>34</v>
      </c>
      <c r="B56" s="14" t="s">
        <v>845</v>
      </c>
      <c r="C56" s="8" t="s">
        <v>1209</v>
      </c>
      <c r="D56" s="14">
        <v>105</v>
      </c>
      <c r="E56" s="13">
        <v>110</v>
      </c>
      <c r="F56" s="13">
        <f t="shared" si="5"/>
        <v>5</v>
      </c>
      <c r="G56" s="13">
        <f t="shared" si="12"/>
        <v>120</v>
      </c>
      <c r="H56" s="13">
        <v>100</v>
      </c>
      <c r="I56" s="14">
        <v>150</v>
      </c>
      <c r="J56" s="15">
        <f t="shared" si="13"/>
        <v>50</v>
      </c>
      <c r="K56" s="19">
        <f t="shared" si="14"/>
        <v>1.5</v>
      </c>
      <c r="L56" s="16">
        <v>100</v>
      </c>
      <c r="M56" s="16">
        <v>85</v>
      </c>
      <c r="N56" s="16">
        <v>180</v>
      </c>
      <c r="O56" s="16">
        <f t="shared" si="9"/>
        <v>1.2</v>
      </c>
      <c r="P56" s="13">
        <f t="shared" si="15"/>
        <v>180</v>
      </c>
      <c r="Q56" s="14">
        <f t="shared" si="16"/>
        <v>140</v>
      </c>
    </row>
    <row r="57" spans="1:17" x14ac:dyDescent="0.2">
      <c r="A57" s="14">
        <v>35</v>
      </c>
      <c r="B57" s="14" t="s">
        <v>853</v>
      </c>
      <c r="C57" s="8" t="s">
        <v>1210</v>
      </c>
      <c r="D57" s="14">
        <v>103</v>
      </c>
      <c r="E57" s="13">
        <v>100</v>
      </c>
      <c r="F57" s="13">
        <f t="shared" si="5"/>
        <v>-3</v>
      </c>
      <c r="G57" s="13">
        <f t="shared" si="12"/>
        <v>110</v>
      </c>
      <c r="H57" s="13">
        <v>100</v>
      </c>
      <c r="I57" s="14">
        <v>150</v>
      </c>
      <c r="J57" s="15">
        <f t="shared" si="13"/>
        <v>50</v>
      </c>
      <c r="K57" s="19">
        <f t="shared" si="14"/>
        <v>1.5</v>
      </c>
      <c r="L57" s="16">
        <v>200</v>
      </c>
      <c r="M57" s="16">
        <v>170</v>
      </c>
      <c r="N57" s="16">
        <v>170</v>
      </c>
      <c r="O57" s="16">
        <f t="shared" si="9"/>
        <v>1.1333333333333333</v>
      </c>
      <c r="P57" s="13">
        <f t="shared" si="15"/>
        <v>180</v>
      </c>
      <c r="Q57" s="14">
        <f t="shared" si="16"/>
        <v>140</v>
      </c>
    </row>
    <row r="58" spans="1:17" x14ac:dyDescent="0.2">
      <c r="A58" s="14">
        <v>36</v>
      </c>
      <c r="B58" s="14" t="s">
        <v>854</v>
      </c>
      <c r="C58" s="8" t="s">
        <v>1211</v>
      </c>
      <c r="D58" s="14">
        <v>116</v>
      </c>
      <c r="E58" s="13">
        <v>120</v>
      </c>
      <c r="F58" s="13">
        <f t="shared" si="5"/>
        <v>4</v>
      </c>
      <c r="G58" s="13">
        <f t="shared" si="12"/>
        <v>130</v>
      </c>
      <c r="H58" s="13">
        <v>150</v>
      </c>
      <c r="I58" s="14">
        <v>150</v>
      </c>
      <c r="J58" s="15">
        <f t="shared" si="13"/>
        <v>0</v>
      </c>
      <c r="K58" s="19">
        <f t="shared" si="14"/>
        <v>1</v>
      </c>
      <c r="L58" s="16">
        <v>80</v>
      </c>
      <c r="M58" s="16">
        <v>65</v>
      </c>
      <c r="N58" s="16">
        <v>180</v>
      </c>
      <c r="O58" s="16">
        <f t="shared" si="9"/>
        <v>1.2</v>
      </c>
      <c r="P58" s="13">
        <f t="shared" si="15"/>
        <v>180</v>
      </c>
      <c r="Q58" s="14">
        <f t="shared" si="16"/>
        <v>140</v>
      </c>
    </row>
    <row r="59" spans="1:17" x14ac:dyDescent="0.2">
      <c r="A59" s="57">
        <v>37</v>
      </c>
      <c r="B59" s="14" t="s">
        <v>857</v>
      </c>
      <c r="C59" s="8" t="s">
        <v>855</v>
      </c>
      <c r="D59" s="14">
        <v>256</v>
      </c>
      <c r="E59" s="13">
        <v>260</v>
      </c>
      <c r="F59" s="13">
        <f t="shared" si="5"/>
        <v>4</v>
      </c>
      <c r="G59" s="13">
        <f t="shared" si="12"/>
        <v>270</v>
      </c>
      <c r="H59" s="13">
        <v>250</v>
      </c>
      <c r="I59" s="14">
        <v>350</v>
      </c>
      <c r="J59" s="15">
        <f t="shared" si="13"/>
        <v>100</v>
      </c>
      <c r="K59" s="19">
        <f t="shared" si="14"/>
        <v>1.4</v>
      </c>
      <c r="L59" s="16">
        <v>235</v>
      </c>
      <c r="M59" s="16">
        <v>210</v>
      </c>
      <c r="N59" s="16">
        <v>400</v>
      </c>
      <c r="O59" s="16">
        <f t="shared" si="9"/>
        <v>1.1428571428571428</v>
      </c>
      <c r="P59" s="13">
        <f t="shared" si="15"/>
        <v>420</v>
      </c>
      <c r="Q59" s="14">
        <f t="shared" si="16"/>
        <v>340</v>
      </c>
    </row>
    <row r="60" spans="1:17" x14ac:dyDescent="0.2">
      <c r="A60" s="57">
        <v>38</v>
      </c>
      <c r="B60" s="14" t="s">
        <v>858</v>
      </c>
      <c r="C60" s="8" t="s">
        <v>856</v>
      </c>
      <c r="D60" s="14">
        <v>130</v>
      </c>
      <c r="E60" s="13">
        <v>130</v>
      </c>
      <c r="F60" s="13">
        <f t="shared" si="5"/>
        <v>0</v>
      </c>
      <c r="G60" s="13">
        <f t="shared" si="12"/>
        <v>140</v>
      </c>
      <c r="H60" s="13">
        <v>150</v>
      </c>
      <c r="I60" s="14">
        <v>200</v>
      </c>
      <c r="J60" s="15">
        <f t="shared" si="13"/>
        <v>50</v>
      </c>
      <c r="K60" s="19">
        <f t="shared" si="14"/>
        <v>1.3333333333333333</v>
      </c>
      <c r="L60" s="16">
        <v>160</v>
      </c>
      <c r="M60" s="16">
        <v>145</v>
      </c>
      <c r="N60" s="16">
        <v>240</v>
      </c>
      <c r="O60" s="16">
        <f t="shared" si="9"/>
        <v>1.2</v>
      </c>
      <c r="P60" s="13">
        <f t="shared" si="15"/>
        <v>240</v>
      </c>
      <c r="Q60" s="14">
        <f t="shared" si="16"/>
        <v>190</v>
      </c>
    </row>
    <row r="61" spans="1:17" x14ac:dyDescent="0.2">
      <c r="A61" s="14">
        <v>39</v>
      </c>
      <c r="B61" s="14" t="s">
        <v>859</v>
      </c>
      <c r="C61" s="8" t="s">
        <v>1212</v>
      </c>
      <c r="D61" s="14">
        <v>203</v>
      </c>
      <c r="E61" s="13">
        <v>200</v>
      </c>
      <c r="F61" s="13">
        <f t="shared" si="5"/>
        <v>-3</v>
      </c>
      <c r="G61" s="13">
        <f t="shared" si="12"/>
        <v>210</v>
      </c>
      <c r="H61" s="13">
        <v>150</v>
      </c>
      <c r="I61" s="14">
        <v>200</v>
      </c>
      <c r="J61" s="15">
        <f t="shared" si="13"/>
        <v>50</v>
      </c>
      <c r="K61" s="19">
        <f t="shared" si="14"/>
        <v>1.3333333333333333</v>
      </c>
      <c r="L61" s="16">
        <v>275</v>
      </c>
      <c r="M61" s="16">
        <v>220</v>
      </c>
      <c r="N61" s="16">
        <v>240</v>
      </c>
      <c r="O61" s="16">
        <f t="shared" si="9"/>
        <v>1.2</v>
      </c>
      <c r="P61" s="13">
        <f t="shared" si="15"/>
        <v>240</v>
      </c>
      <c r="Q61" s="14">
        <f t="shared" si="16"/>
        <v>190</v>
      </c>
    </row>
    <row r="62" spans="1:17" x14ac:dyDescent="0.2">
      <c r="A62" s="14">
        <v>40</v>
      </c>
      <c r="B62" s="14" t="s">
        <v>847</v>
      </c>
      <c r="C62" s="8" t="s">
        <v>1213</v>
      </c>
      <c r="D62" s="14">
        <v>350</v>
      </c>
      <c r="E62" s="13">
        <v>350</v>
      </c>
      <c r="F62" s="13">
        <f t="shared" si="5"/>
        <v>0</v>
      </c>
      <c r="G62" s="13">
        <f t="shared" si="12"/>
        <v>360</v>
      </c>
      <c r="H62" s="13">
        <v>350</v>
      </c>
      <c r="I62" s="14">
        <v>500</v>
      </c>
      <c r="J62" s="15">
        <f t="shared" si="13"/>
        <v>150</v>
      </c>
      <c r="K62" s="19">
        <f t="shared" si="14"/>
        <v>1.4285714285714286</v>
      </c>
      <c r="L62" s="16">
        <v>430</v>
      </c>
      <c r="M62" s="16">
        <v>370</v>
      </c>
      <c r="N62" s="16">
        <v>600</v>
      </c>
      <c r="O62" s="16">
        <f t="shared" si="9"/>
        <v>1.2</v>
      </c>
      <c r="P62" s="13">
        <f t="shared" si="15"/>
        <v>600</v>
      </c>
      <c r="Q62" s="14">
        <f t="shared" si="16"/>
        <v>490</v>
      </c>
    </row>
    <row r="63" spans="1:17" x14ac:dyDescent="0.2">
      <c r="A63" s="17"/>
      <c r="B63" s="17"/>
      <c r="C63" s="6" t="s">
        <v>1214</v>
      </c>
      <c r="D63" s="21"/>
      <c r="E63" s="13"/>
      <c r="F63" s="13">
        <f t="shared" si="5"/>
        <v>0</v>
      </c>
      <c r="G63" s="13"/>
      <c r="H63" s="13"/>
      <c r="I63" s="14"/>
      <c r="J63" s="15"/>
      <c r="K63" s="19"/>
      <c r="L63" s="16"/>
      <c r="M63" s="16"/>
      <c r="N63" s="16"/>
      <c r="O63" s="16" t="e">
        <f t="shared" si="9"/>
        <v>#DIV/0!</v>
      </c>
      <c r="P63" s="13"/>
      <c r="Q63" s="14"/>
    </row>
    <row r="64" spans="1:17" x14ac:dyDescent="0.2">
      <c r="A64" s="14">
        <v>41</v>
      </c>
      <c r="B64" s="14" t="s">
        <v>1171</v>
      </c>
      <c r="C64" s="8" t="s">
        <v>1215</v>
      </c>
      <c r="D64" s="14">
        <v>116</v>
      </c>
      <c r="E64" s="13">
        <v>120</v>
      </c>
      <c r="F64" s="13">
        <f t="shared" ref="F64:F87" si="17">E64-D64</f>
        <v>4</v>
      </c>
      <c r="G64" s="13">
        <f t="shared" ref="G64:G72" si="18">E64+10</f>
        <v>130</v>
      </c>
      <c r="H64" s="13">
        <v>150</v>
      </c>
      <c r="I64" s="14">
        <v>200</v>
      </c>
      <c r="J64" s="15">
        <f t="shared" ref="J64:J72" si="19">I64-H64</f>
        <v>50</v>
      </c>
      <c r="K64" s="19">
        <f t="shared" ref="K64:K72" si="20">I64/H64</f>
        <v>1.3333333333333333</v>
      </c>
      <c r="L64" s="16">
        <v>185</v>
      </c>
      <c r="M64" s="16">
        <v>160</v>
      </c>
      <c r="N64" s="16">
        <v>240</v>
      </c>
      <c r="O64" s="16">
        <f t="shared" si="9"/>
        <v>1.2</v>
      </c>
      <c r="P64" s="13">
        <f t="shared" ref="P64:P72" si="21">I64*1.2</f>
        <v>240</v>
      </c>
      <c r="Q64" s="14">
        <f t="shared" ref="Q64:Q72" si="22">I64-10</f>
        <v>190</v>
      </c>
    </row>
    <row r="65" spans="1:17" x14ac:dyDescent="0.2">
      <c r="A65" s="14">
        <v>42</v>
      </c>
      <c r="B65" s="14" t="s">
        <v>1172</v>
      </c>
      <c r="C65" s="8" t="s">
        <v>1216</v>
      </c>
      <c r="D65" s="14">
        <v>128</v>
      </c>
      <c r="E65" s="13">
        <v>130</v>
      </c>
      <c r="F65" s="13">
        <f t="shared" si="17"/>
        <v>2</v>
      </c>
      <c r="G65" s="13">
        <f t="shared" si="18"/>
        <v>140</v>
      </c>
      <c r="H65" s="13">
        <v>150</v>
      </c>
      <c r="I65" s="14">
        <v>200</v>
      </c>
      <c r="J65" s="15">
        <f t="shared" si="19"/>
        <v>50</v>
      </c>
      <c r="K65" s="19">
        <f t="shared" si="20"/>
        <v>1.3333333333333333</v>
      </c>
      <c r="L65" s="16">
        <v>185</v>
      </c>
      <c r="M65" s="16">
        <v>160</v>
      </c>
      <c r="N65" s="16">
        <v>240</v>
      </c>
      <c r="O65" s="16">
        <f t="shared" ref="O65:O87" si="23">N65/I65</f>
        <v>1.2</v>
      </c>
      <c r="P65" s="13">
        <f t="shared" si="21"/>
        <v>240</v>
      </c>
      <c r="Q65" s="14">
        <f t="shared" si="22"/>
        <v>190</v>
      </c>
    </row>
    <row r="66" spans="1:17" x14ac:dyDescent="0.2">
      <c r="A66" s="14">
        <v>43</v>
      </c>
      <c r="B66" s="14" t="s">
        <v>1173</v>
      </c>
      <c r="C66" s="8" t="s">
        <v>1217</v>
      </c>
      <c r="D66" s="14">
        <v>122</v>
      </c>
      <c r="E66" s="13">
        <v>120</v>
      </c>
      <c r="F66" s="13">
        <f t="shared" si="17"/>
        <v>-2</v>
      </c>
      <c r="G66" s="13">
        <f t="shared" si="18"/>
        <v>130</v>
      </c>
      <c r="H66" s="13">
        <v>150</v>
      </c>
      <c r="I66" s="14">
        <v>150</v>
      </c>
      <c r="J66" s="15">
        <f t="shared" si="19"/>
        <v>0</v>
      </c>
      <c r="K66" s="19">
        <f t="shared" si="20"/>
        <v>1</v>
      </c>
      <c r="L66" s="16">
        <v>105</v>
      </c>
      <c r="M66" s="16">
        <v>95</v>
      </c>
      <c r="N66" s="16">
        <v>190</v>
      </c>
      <c r="O66" s="16">
        <f t="shared" si="23"/>
        <v>1.2666666666666666</v>
      </c>
      <c r="P66" s="13">
        <f t="shared" si="21"/>
        <v>180</v>
      </c>
      <c r="Q66" s="14">
        <f t="shared" si="22"/>
        <v>140</v>
      </c>
    </row>
    <row r="67" spans="1:17" x14ac:dyDescent="0.2">
      <c r="A67" s="14">
        <v>44</v>
      </c>
      <c r="B67" s="14" t="s">
        <v>1174</v>
      </c>
      <c r="C67" s="8" t="s">
        <v>1229</v>
      </c>
      <c r="D67" s="14">
        <v>88</v>
      </c>
      <c r="E67" s="13">
        <v>90</v>
      </c>
      <c r="F67" s="13">
        <f t="shared" si="17"/>
        <v>2</v>
      </c>
      <c r="G67" s="13">
        <f t="shared" si="18"/>
        <v>100</v>
      </c>
      <c r="H67" s="13">
        <v>100</v>
      </c>
      <c r="I67" s="14">
        <v>150</v>
      </c>
      <c r="J67" s="15">
        <f t="shared" si="19"/>
        <v>50</v>
      </c>
      <c r="K67" s="19">
        <f t="shared" si="20"/>
        <v>1.5</v>
      </c>
      <c r="L67" s="16">
        <v>190</v>
      </c>
      <c r="M67" s="16">
        <v>165</v>
      </c>
      <c r="N67" s="16">
        <v>180</v>
      </c>
      <c r="O67" s="16">
        <f t="shared" si="23"/>
        <v>1.2</v>
      </c>
      <c r="P67" s="13">
        <f t="shared" si="21"/>
        <v>180</v>
      </c>
      <c r="Q67" s="14">
        <f t="shared" si="22"/>
        <v>140</v>
      </c>
    </row>
    <row r="68" spans="1:17" x14ac:dyDescent="0.2">
      <c r="A68" s="57">
        <v>45</v>
      </c>
      <c r="B68" s="14" t="s">
        <v>1177</v>
      </c>
      <c r="C68" s="8" t="s">
        <v>1175</v>
      </c>
      <c r="D68" s="14">
        <v>256</v>
      </c>
      <c r="E68" s="13">
        <v>260</v>
      </c>
      <c r="F68" s="13">
        <f t="shared" si="17"/>
        <v>4</v>
      </c>
      <c r="G68" s="13">
        <f t="shared" si="18"/>
        <v>270</v>
      </c>
      <c r="H68" s="13">
        <v>250</v>
      </c>
      <c r="I68" s="14">
        <v>350</v>
      </c>
      <c r="J68" s="15">
        <f t="shared" si="19"/>
        <v>100</v>
      </c>
      <c r="K68" s="19">
        <f t="shared" si="20"/>
        <v>1.4</v>
      </c>
      <c r="L68" s="16">
        <v>300</v>
      </c>
      <c r="M68" s="16">
        <v>260</v>
      </c>
      <c r="N68" s="16">
        <v>420</v>
      </c>
      <c r="O68" s="16">
        <f t="shared" si="23"/>
        <v>1.2</v>
      </c>
      <c r="P68" s="13">
        <f t="shared" si="21"/>
        <v>420</v>
      </c>
      <c r="Q68" s="14">
        <f t="shared" si="22"/>
        <v>340</v>
      </c>
    </row>
    <row r="69" spans="1:17" x14ac:dyDescent="0.2">
      <c r="A69" s="57">
        <v>46</v>
      </c>
      <c r="B69" s="14" t="s">
        <v>1178</v>
      </c>
      <c r="C69" s="8" t="s">
        <v>1176</v>
      </c>
      <c r="D69" s="14">
        <v>189</v>
      </c>
      <c r="E69" s="13">
        <v>190</v>
      </c>
      <c r="F69" s="13">
        <f t="shared" si="17"/>
        <v>1</v>
      </c>
      <c r="G69" s="13">
        <f t="shared" si="18"/>
        <v>200</v>
      </c>
      <c r="H69" s="13">
        <v>200</v>
      </c>
      <c r="I69" s="14">
        <v>250</v>
      </c>
      <c r="J69" s="15">
        <f t="shared" si="19"/>
        <v>50</v>
      </c>
      <c r="K69" s="19">
        <f t="shared" si="20"/>
        <v>1.25</v>
      </c>
      <c r="L69" s="16">
        <v>230</v>
      </c>
      <c r="M69" s="16">
        <v>200</v>
      </c>
      <c r="N69" s="16">
        <v>300</v>
      </c>
      <c r="O69" s="16">
        <f t="shared" si="23"/>
        <v>1.2</v>
      </c>
      <c r="P69" s="13">
        <f t="shared" si="21"/>
        <v>300</v>
      </c>
      <c r="Q69" s="14">
        <f t="shared" si="22"/>
        <v>240</v>
      </c>
    </row>
    <row r="70" spans="1:17" x14ac:dyDescent="0.2">
      <c r="A70" s="14">
        <v>47</v>
      </c>
      <c r="B70" s="14" t="s">
        <v>1179</v>
      </c>
      <c r="C70" s="8" t="s">
        <v>1230</v>
      </c>
      <c r="D70" s="14">
        <v>101</v>
      </c>
      <c r="E70" s="13">
        <v>100</v>
      </c>
      <c r="F70" s="13">
        <f t="shared" si="17"/>
        <v>-1</v>
      </c>
      <c r="G70" s="13">
        <f t="shared" si="18"/>
        <v>110</v>
      </c>
      <c r="H70" s="13">
        <v>100</v>
      </c>
      <c r="I70" s="14">
        <v>200</v>
      </c>
      <c r="J70" s="15">
        <f t="shared" si="19"/>
        <v>100</v>
      </c>
      <c r="K70" s="19">
        <f t="shared" si="20"/>
        <v>2</v>
      </c>
      <c r="L70" s="16">
        <v>385</v>
      </c>
      <c r="M70" s="16">
        <v>330</v>
      </c>
      <c r="N70" s="16">
        <v>240</v>
      </c>
      <c r="O70" s="16">
        <f t="shared" si="23"/>
        <v>1.2</v>
      </c>
      <c r="P70" s="13">
        <f t="shared" si="21"/>
        <v>240</v>
      </c>
      <c r="Q70" s="14">
        <f t="shared" si="22"/>
        <v>190</v>
      </c>
    </row>
    <row r="71" spans="1:17" x14ac:dyDescent="0.2">
      <c r="A71" s="14">
        <v>48</v>
      </c>
      <c r="B71" s="14" t="s">
        <v>1181</v>
      </c>
      <c r="C71" s="8" t="s">
        <v>1231</v>
      </c>
      <c r="D71" s="14">
        <v>198</v>
      </c>
      <c r="E71" s="13">
        <v>200</v>
      </c>
      <c r="F71" s="13">
        <f t="shared" si="17"/>
        <v>2</v>
      </c>
      <c r="G71" s="13">
        <f t="shared" si="18"/>
        <v>210</v>
      </c>
      <c r="H71" s="13">
        <v>200</v>
      </c>
      <c r="I71" s="14">
        <v>300</v>
      </c>
      <c r="J71" s="15">
        <f t="shared" si="19"/>
        <v>100</v>
      </c>
      <c r="K71" s="19">
        <f t="shared" si="20"/>
        <v>1.5</v>
      </c>
      <c r="L71" s="16">
        <v>160</v>
      </c>
      <c r="M71" s="16">
        <v>135</v>
      </c>
      <c r="N71" s="16">
        <v>360</v>
      </c>
      <c r="O71" s="16">
        <f t="shared" si="23"/>
        <v>1.2</v>
      </c>
      <c r="P71" s="13">
        <f t="shared" si="21"/>
        <v>360</v>
      </c>
      <c r="Q71" s="14">
        <f t="shared" si="22"/>
        <v>290</v>
      </c>
    </row>
    <row r="72" spans="1:17" x14ac:dyDescent="0.2">
      <c r="A72" s="14">
        <v>49</v>
      </c>
      <c r="B72" s="14" t="s">
        <v>1180</v>
      </c>
      <c r="C72" s="8" t="s">
        <v>1232</v>
      </c>
      <c r="D72" s="14">
        <v>236</v>
      </c>
      <c r="E72" s="13">
        <v>240</v>
      </c>
      <c r="F72" s="13">
        <f t="shared" si="17"/>
        <v>4</v>
      </c>
      <c r="G72" s="13">
        <f t="shared" si="18"/>
        <v>250</v>
      </c>
      <c r="H72" s="13">
        <v>250</v>
      </c>
      <c r="I72" s="14">
        <v>250</v>
      </c>
      <c r="J72" s="15">
        <f t="shared" si="19"/>
        <v>0</v>
      </c>
      <c r="K72" s="19">
        <f t="shared" si="20"/>
        <v>1</v>
      </c>
      <c r="L72" s="16">
        <v>265</v>
      </c>
      <c r="M72" s="16">
        <v>220</v>
      </c>
      <c r="N72" s="16">
        <v>300</v>
      </c>
      <c r="O72" s="16">
        <f t="shared" si="23"/>
        <v>1.2</v>
      </c>
      <c r="P72" s="13">
        <f t="shared" si="21"/>
        <v>300</v>
      </c>
      <c r="Q72" s="14">
        <f t="shared" si="22"/>
        <v>240</v>
      </c>
    </row>
    <row r="73" spans="1:17" x14ac:dyDescent="0.2">
      <c r="A73" s="17"/>
      <c r="B73" s="17"/>
      <c r="C73" s="6" t="s">
        <v>1233</v>
      </c>
      <c r="D73" s="21"/>
      <c r="E73" s="13"/>
      <c r="F73" s="13">
        <f t="shared" si="17"/>
        <v>0</v>
      </c>
      <c r="G73" s="13"/>
      <c r="H73" s="13"/>
      <c r="I73" s="14"/>
      <c r="J73" s="15"/>
      <c r="K73" s="19"/>
      <c r="L73" s="16"/>
      <c r="M73" s="16"/>
      <c r="N73" s="16"/>
      <c r="O73" s="16" t="e">
        <f t="shared" si="23"/>
        <v>#DIV/0!</v>
      </c>
      <c r="P73" s="13"/>
      <c r="Q73" s="14"/>
    </row>
    <row r="74" spans="1:17" x14ac:dyDescent="0.2">
      <c r="A74" s="14">
        <v>50</v>
      </c>
      <c r="B74" s="14" t="s">
        <v>1182</v>
      </c>
      <c r="C74" s="8" t="s">
        <v>1234</v>
      </c>
      <c r="D74" s="14">
        <v>103</v>
      </c>
      <c r="E74" s="13">
        <v>100</v>
      </c>
      <c r="F74" s="13">
        <f t="shared" si="17"/>
        <v>-3</v>
      </c>
      <c r="G74" s="13">
        <f t="shared" ref="G74:G87" si="24">E74+10</f>
        <v>110</v>
      </c>
      <c r="H74" s="13">
        <v>100</v>
      </c>
      <c r="I74" s="14">
        <v>150</v>
      </c>
      <c r="J74" s="15">
        <f t="shared" ref="J74:J87" si="25">I74-H74</f>
        <v>50</v>
      </c>
      <c r="K74" s="19">
        <f t="shared" ref="K74:K87" si="26">I74/H74</f>
        <v>1.5</v>
      </c>
      <c r="L74" s="16">
        <v>140</v>
      </c>
      <c r="M74" s="16">
        <v>120</v>
      </c>
      <c r="N74" s="16">
        <v>180</v>
      </c>
      <c r="O74" s="16">
        <f t="shared" si="23"/>
        <v>1.2</v>
      </c>
      <c r="P74" s="13">
        <f t="shared" ref="P74:P87" si="27">I74*1.2</f>
        <v>180</v>
      </c>
      <c r="Q74" s="14">
        <f t="shared" ref="Q74:Q87" si="28">I74-10</f>
        <v>140</v>
      </c>
    </row>
    <row r="75" spans="1:17" x14ac:dyDescent="0.2">
      <c r="A75" s="14">
        <v>51</v>
      </c>
      <c r="B75" s="14" t="s">
        <v>1184</v>
      </c>
      <c r="C75" s="8" t="s">
        <v>1235</v>
      </c>
      <c r="D75" s="14">
        <v>188</v>
      </c>
      <c r="E75" s="13">
        <v>190</v>
      </c>
      <c r="F75" s="13">
        <f t="shared" si="17"/>
        <v>2</v>
      </c>
      <c r="G75" s="13">
        <f t="shared" si="24"/>
        <v>200</v>
      </c>
      <c r="H75" s="13">
        <v>200</v>
      </c>
      <c r="I75" s="14">
        <v>250</v>
      </c>
      <c r="J75" s="15">
        <f t="shared" si="25"/>
        <v>50</v>
      </c>
      <c r="K75" s="19">
        <f t="shared" si="26"/>
        <v>1.25</v>
      </c>
      <c r="L75" s="16">
        <v>160</v>
      </c>
      <c r="M75" s="16">
        <v>140</v>
      </c>
      <c r="N75" s="16">
        <v>250</v>
      </c>
      <c r="O75" s="16">
        <f t="shared" si="23"/>
        <v>1</v>
      </c>
      <c r="P75" s="13">
        <f t="shared" si="27"/>
        <v>300</v>
      </c>
      <c r="Q75" s="14">
        <f t="shared" si="28"/>
        <v>240</v>
      </c>
    </row>
    <row r="76" spans="1:17" x14ac:dyDescent="0.2">
      <c r="A76" s="14">
        <v>52</v>
      </c>
      <c r="B76" s="14" t="s">
        <v>1185</v>
      </c>
      <c r="C76" s="8" t="s">
        <v>1236</v>
      </c>
      <c r="D76" s="14">
        <v>186</v>
      </c>
      <c r="E76" s="13">
        <v>190</v>
      </c>
      <c r="F76" s="13">
        <f t="shared" si="17"/>
        <v>4</v>
      </c>
      <c r="G76" s="13">
        <f t="shared" si="24"/>
        <v>200</v>
      </c>
      <c r="H76" s="13">
        <v>200</v>
      </c>
      <c r="I76" s="14">
        <v>200</v>
      </c>
      <c r="J76" s="15">
        <f t="shared" si="25"/>
        <v>0</v>
      </c>
      <c r="K76" s="19">
        <f t="shared" si="26"/>
        <v>1</v>
      </c>
      <c r="L76" s="16">
        <v>150</v>
      </c>
      <c r="M76" s="16">
        <v>135</v>
      </c>
      <c r="N76" s="16">
        <v>220</v>
      </c>
      <c r="O76" s="16">
        <f t="shared" si="23"/>
        <v>1.1000000000000001</v>
      </c>
      <c r="P76" s="13">
        <f t="shared" si="27"/>
        <v>240</v>
      </c>
      <c r="Q76" s="14">
        <f t="shared" si="28"/>
        <v>190</v>
      </c>
    </row>
    <row r="77" spans="1:17" x14ac:dyDescent="0.2">
      <c r="A77" s="14">
        <v>53</v>
      </c>
      <c r="B77" s="14" t="s">
        <v>1186</v>
      </c>
      <c r="C77" s="8" t="s">
        <v>1237</v>
      </c>
      <c r="D77" s="14">
        <v>100</v>
      </c>
      <c r="E77" s="13">
        <v>100</v>
      </c>
      <c r="F77" s="13">
        <f t="shared" si="17"/>
        <v>0</v>
      </c>
      <c r="G77" s="13">
        <f t="shared" si="24"/>
        <v>110</v>
      </c>
      <c r="H77" s="13">
        <v>100</v>
      </c>
      <c r="I77" s="14">
        <v>200</v>
      </c>
      <c r="J77" s="15">
        <f t="shared" si="25"/>
        <v>100</v>
      </c>
      <c r="K77" s="19">
        <f t="shared" si="26"/>
        <v>2</v>
      </c>
      <c r="L77" s="16">
        <v>240</v>
      </c>
      <c r="M77" s="16">
        <v>200</v>
      </c>
      <c r="N77" s="16">
        <v>240</v>
      </c>
      <c r="O77" s="16">
        <f t="shared" si="23"/>
        <v>1.2</v>
      </c>
      <c r="P77" s="13">
        <f t="shared" si="27"/>
        <v>240</v>
      </c>
      <c r="Q77" s="14">
        <f t="shared" si="28"/>
        <v>190</v>
      </c>
    </row>
    <row r="78" spans="1:17" x14ac:dyDescent="0.2">
      <c r="A78" s="14">
        <v>54</v>
      </c>
      <c r="B78" s="14" t="s">
        <v>1187</v>
      </c>
      <c r="C78" s="8" t="s">
        <v>1238</v>
      </c>
      <c r="D78" s="14">
        <v>419</v>
      </c>
      <c r="E78" s="13">
        <v>420</v>
      </c>
      <c r="F78" s="13">
        <f t="shared" si="17"/>
        <v>1</v>
      </c>
      <c r="G78" s="13">
        <f t="shared" si="24"/>
        <v>430</v>
      </c>
      <c r="H78" s="13">
        <v>450</v>
      </c>
      <c r="I78" s="14">
        <v>600</v>
      </c>
      <c r="J78" s="15">
        <f t="shared" si="25"/>
        <v>150</v>
      </c>
      <c r="K78" s="19">
        <f t="shared" si="26"/>
        <v>1.3333333333333333</v>
      </c>
      <c r="L78" s="16">
        <v>575</v>
      </c>
      <c r="M78" s="16">
        <v>500</v>
      </c>
      <c r="N78" s="16">
        <v>720</v>
      </c>
      <c r="O78" s="16">
        <f t="shared" si="23"/>
        <v>1.2</v>
      </c>
      <c r="P78" s="13">
        <f t="shared" si="27"/>
        <v>720</v>
      </c>
      <c r="Q78" s="14">
        <f t="shared" si="28"/>
        <v>590</v>
      </c>
    </row>
    <row r="79" spans="1:17" x14ac:dyDescent="0.2">
      <c r="A79" s="14">
        <v>55</v>
      </c>
      <c r="B79" s="14" t="s">
        <v>1189</v>
      </c>
      <c r="C79" s="8" t="s">
        <v>1239</v>
      </c>
      <c r="D79" s="14">
        <v>383</v>
      </c>
      <c r="E79" s="13">
        <v>380</v>
      </c>
      <c r="F79" s="13">
        <f t="shared" si="17"/>
        <v>-3</v>
      </c>
      <c r="G79" s="13">
        <f t="shared" si="24"/>
        <v>390</v>
      </c>
      <c r="H79" s="13">
        <v>400</v>
      </c>
      <c r="I79" s="14">
        <v>500</v>
      </c>
      <c r="J79" s="15">
        <f t="shared" si="25"/>
        <v>100</v>
      </c>
      <c r="K79" s="19">
        <f t="shared" si="26"/>
        <v>1.25</v>
      </c>
      <c r="L79" s="16">
        <v>525</v>
      </c>
      <c r="M79" s="16">
        <v>420</v>
      </c>
      <c r="N79" s="16">
        <v>600</v>
      </c>
      <c r="O79" s="16">
        <f t="shared" si="23"/>
        <v>1.2</v>
      </c>
      <c r="P79" s="13">
        <f t="shared" si="27"/>
        <v>600</v>
      </c>
      <c r="Q79" s="14">
        <f t="shared" si="28"/>
        <v>490</v>
      </c>
    </row>
    <row r="80" spans="1:17" x14ac:dyDescent="0.2">
      <c r="A80" s="14">
        <v>56</v>
      </c>
      <c r="B80" s="14" t="s">
        <v>1190</v>
      </c>
      <c r="C80" s="8" t="s">
        <v>1240</v>
      </c>
      <c r="D80" s="23">
        <v>1417</v>
      </c>
      <c r="E80" s="13">
        <v>1420</v>
      </c>
      <c r="F80" s="13">
        <f t="shared" si="17"/>
        <v>3</v>
      </c>
      <c r="G80" s="13">
        <f t="shared" si="24"/>
        <v>1430</v>
      </c>
      <c r="H80" s="13">
        <v>1450</v>
      </c>
      <c r="I80" s="14">
        <v>1600</v>
      </c>
      <c r="J80" s="15">
        <f t="shared" si="25"/>
        <v>150</v>
      </c>
      <c r="K80" s="19">
        <f t="shared" si="26"/>
        <v>1.103448275862069</v>
      </c>
      <c r="L80" s="16">
        <v>1200</v>
      </c>
      <c r="M80" s="16">
        <v>1050</v>
      </c>
      <c r="N80" s="16">
        <v>1920</v>
      </c>
      <c r="O80" s="16">
        <f t="shared" si="23"/>
        <v>1.2</v>
      </c>
      <c r="P80" s="13">
        <f t="shared" si="27"/>
        <v>1920</v>
      </c>
      <c r="Q80" s="14">
        <f t="shared" si="28"/>
        <v>1590</v>
      </c>
    </row>
    <row r="81" spans="1:17" x14ac:dyDescent="0.2">
      <c r="A81" s="14">
        <v>57</v>
      </c>
      <c r="B81" s="14" t="s">
        <v>1191</v>
      </c>
      <c r="C81" s="8" t="s">
        <v>1241</v>
      </c>
      <c r="D81" s="14">
        <v>564</v>
      </c>
      <c r="E81" s="13">
        <v>560</v>
      </c>
      <c r="F81" s="13">
        <f t="shared" si="17"/>
        <v>-4</v>
      </c>
      <c r="G81" s="13">
        <f t="shared" si="24"/>
        <v>570</v>
      </c>
      <c r="H81" s="13">
        <v>550</v>
      </c>
      <c r="I81" s="14">
        <v>650</v>
      </c>
      <c r="J81" s="15">
        <f t="shared" si="25"/>
        <v>100</v>
      </c>
      <c r="K81" s="19">
        <f t="shared" si="26"/>
        <v>1.1818181818181819</v>
      </c>
      <c r="L81" s="16">
        <v>625</v>
      </c>
      <c r="M81" s="16">
        <v>525</v>
      </c>
      <c r="N81" s="16">
        <v>780</v>
      </c>
      <c r="O81" s="16">
        <f t="shared" si="23"/>
        <v>1.2</v>
      </c>
      <c r="P81" s="13">
        <f t="shared" si="27"/>
        <v>780</v>
      </c>
      <c r="Q81" s="14">
        <f t="shared" si="28"/>
        <v>640</v>
      </c>
    </row>
    <row r="82" spans="1:17" x14ac:dyDescent="0.2">
      <c r="A82" s="14">
        <v>58</v>
      </c>
      <c r="B82" s="14" t="s">
        <v>1192</v>
      </c>
      <c r="C82" s="8" t="s">
        <v>1242</v>
      </c>
      <c r="D82" s="23">
        <v>1115</v>
      </c>
      <c r="E82" s="13">
        <v>1120</v>
      </c>
      <c r="F82" s="13">
        <f t="shared" si="17"/>
        <v>5</v>
      </c>
      <c r="G82" s="13">
        <f t="shared" si="24"/>
        <v>1130</v>
      </c>
      <c r="H82" s="13">
        <v>1150</v>
      </c>
      <c r="I82" s="14">
        <v>1300</v>
      </c>
      <c r="J82" s="15">
        <f t="shared" si="25"/>
        <v>150</v>
      </c>
      <c r="K82" s="19">
        <f t="shared" si="26"/>
        <v>1.1304347826086956</v>
      </c>
      <c r="L82" s="16">
        <f>1100-200</f>
        <v>900</v>
      </c>
      <c r="M82" s="16">
        <f>980-180</f>
        <v>800</v>
      </c>
      <c r="N82" s="16">
        <v>1410</v>
      </c>
      <c r="O82" s="16">
        <f t="shared" si="23"/>
        <v>1.0846153846153845</v>
      </c>
      <c r="P82" s="13">
        <f t="shared" si="27"/>
        <v>1560</v>
      </c>
      <c r="Q82" s="14">
        <f t="shared" si="28"/>
        <v>1290</v>
      </c>
    </row>
    <row r="83" spans="1:17" x14ac:dyDescent="0.2">
      <c r="A83" s="14">
        <v>59</v>
      </c>
      <c r="B83" s="14" t="s">
        <v>1188</v>
      </c>
      <c r="C83" s="8" t="s">
        <v>1243</v>
      </c>
      <c r="D83" s="14">
        <v>246</v>
      </c>
      <c r="E83" s="13">
        <v>250</v>
      </c>
      <c r="F83" s="13">
        <f t="shared" si="17"/>
        <v>4</v>
      </c>
      <c r="G83" s="13">
        <f t="shared" si="24"/>
        <v>260</v>
      </c>
      <c r="H83" s="13">
        <v>250</v>
      </c>
      <c r="I83" s="14">
        <v>300</v>
      </c>
      <c r="J83" s="15">
        <f t="shared" si="25"/>
        <v>50</v>
      </c>
      <c r="K83" s="19">
        <f t="shared" si="26"/>
        <v>1.2</v>
      </c>
      <c r="L83" s="16">
        <v>220</v>
      </c>
      <c r="M83" s="16">
        <v>180</v>
      </c>
      <c r="N83" s="16">
        <v>360</v>
      </c>
      <c r="O83" s="16">
        <f t="shared" si="23"/>
        <v>1.2</v>
      </c>
      <c r="P83" s="13">
        <f t="shared" si="27"/>
        <v>360</v>
      </c>
      <c r="Q83" s="14">
        <f t="shared" si="28"/>
        <v>290</v>
      </c>
    </row>
    <row r="84" spans="1:17" x14ac:dyDescent="0.2">
      <c r="A84" s="14">
        <v>60</v>
      </c>
      <c r="B84" s="14" t="s">
        <v>1183</v>
      </c>
      <c r="C84" s="8" t="s">
        <v>1244</v>
      </c>
      <c r="D84" s="14">
        <v>876</v>
      </c>
      <c r="E84" s="13">
        <v>880</v>
      </c>
      <c r="F84" s="13">
        <f t="shared" si="17"/>
        <v>4</v>
      </c>
      <c r="G84" s="13">
        <f t="shared" si="24"/>
        <v>890</v>
      </c>
      <c r="H84" s="13">
        <v>900</v>
      </c>
      <c r="I84" s="14">
        <v>1050</v>
      </c>
      <c r="J84" s="15">
        <f t="shared" si="25"/>
        <v>150</v>
      </c>
      <c r="K84" s="19">
        <f t="shared" si="26"/>
        <v>1.1666666666666667</v>
      </c>
      <c r="L84" s="16">
        <v>900</v>
      </c>
      <c r="M84" s="16">
        <v>800</v>
      </c>
      <c r="N84" s="16">
        <v>1260</v>
      </c>
      <c r="O84" s="16">
        <f t="shared" si="23"/>
        <v>1.2</v>
      </c>
      <c r="P84" s="13">
        <f t="shared" si="27"/>
        <v>1260</v>
      </c>
      <c r="Q84" s="14">
        <f t="shared" si="28"/>
        <v>1040</v>
      </c>
    </row>
    <row r="85" spans="1:17" x14ac:dyDescent="0.2">
      <c r="A85" s="14">
        <v>61</v>
      </c>
      <c r="B85" s="14" t="s">
        <v>1193</v>
      </c>
      <c r="C85" s="8" t="s">
        <v>924</v>
      </c>
      <c r="D85" s="14">
        <v>633</v>
      </c>
      <c r="E85" s="13">
        <v>630</v>
      </c>
      <c r="F85" s="13">
        <f t="shared" si="17"/>
        <v>-3</v>
      </c>
      <c r="G85" s="13">
        <f t="shared" si="24"/>
        <v>640</v>
      </c>
      <c r="H85" s="13">
        <v>650</v>
      </c>
      <c r="I85" s="14">
        <v>700</v>
      </c>
      <c r="J85" s="15">
        <f t="shared" si="25"/>
        <v>50</v>
      </c>
      <c r="K85" s="19">
        <f t="shared" si="26"/>
        <v>1.0769230769230769</v>
      </c>
      <c r="L85" s="16">
        <v>720</v>
      </c>
      <c r="M85" s="16">
        <v>610</v>
      </c>
      <c r="N85" s="16">
        <v>840</v>
      </c>
      <c r="O85" s="16">
        <f t="shared" si="23"/>
        <v>1.2</v>
      </c>
      <c r="P85" s="13">
        <f t="shared" si="27"/>
        <v>840</v>
      </c>
      <c r="Q85" s="14">
        <f t="shared" si="28"/>
        <v>690</v>
      </c>
    </row>
    <row r="86" spans="1:17" x14ac:dyDescent="0.2">
      <c r="A86" s="14">
        <v>62</v>
      </c>
      <c r="B86" s="14" t="s">
        <v>1194</v>
      </c>
      <c r="C86" s="8" t="s">
        <v>1245</v>
      </c>
      <c r="D86" s="14">
        <v>119</v>
      </c>
      <c r="E86" s="13">
        <v>120</v>
      </c>
      <c r="F86" s="13">
        <f t="shared" si="17"/>
        <v>1</v>
      </c>
      <c r="G86" s="13">
        <f t="shared" si="24"/>
        <v>130</v>
      </c>
      <c r="H86" s="13">
        <v>150</v>
      </c>
      <c r="I86" s="14">
        <v>200</v>
      </c>
      <c r="J86" s="15">
        <f t="shared" si="25"/>
        <v>50</v>
      </c>
      <c r="K86" s="19">
        <f t="shared" si="26"/>
        <v>1.3333333333333333</v>
      </c>
      <c r="L86" s="16">
        <v>165</v>
      </c>
      <c r="M86" s="16">
        <v>145</v>
      </c>
      <c r="N86" s="16">
        <v>240</v>
      </c>
      <c r="O86" s="16">
        <f t="shared" si="23"/>
        <v>1.2</v>
      </c>
      <c r="P86" s="13">
        <f t="shared" si="27"/>
        <v>240</v>
      </c>
      <c r="Q86" s="14">
        <f t="shared" si="28"/>
        <v>190</v>
      </c>
    </row>
    <row r="87" spans="1:17" x14ac:dyDescent="0.2">
      <c r="A87" s="57">
        <v>63</v>
      </c>
      <c r="B87" s="14" t="s">
        <v>1195</v>
      </c>
      <c r="C87" s="8" t="s">
        <v>1197</v>
      </c>
      <c r="D87" s="23">
        <v>648</v>
      </c>
      <c r="E87" s="13">
        <v>650</v>
      </c>
      <c r="F87" s="13">
        <f t="shared" si="17"/>
        <v>2</v>
      </c>
      <c r="G87" s="13">
        <f t="shared" si="24"/>
        <v>660</v>
      </c>
      <c r="H87" s="13">
        <v>650</v>
      </c>
      <c r="I87" s="14">
        <v>750</v>
      </c>
      <c r="J87" s="15">
        <f t="shared" si="25"/>
        <v>100</v>
      </c>
      <c r="K87" s="19">
        <f t="shared" si="26"/>
        <v>1.1538461538461537</v>
      </c>
      <c r="L87" s="16">
        <v>760</v>
      </c>
      <c r="M87" s="16">
        <v>665</v>
      </c>
      <c r="N87" s="16">
        <v>900</v>
      </c>
      <c r="O87" s="16">
        <f t="shared" si="23"/>
        <v>1.2</v>
      </c>
      <c r="P87" s="13">
        <f t="shared" si="27"/>
        <v>900</v>
      </c>
      <c r="Q87" s="14">
        <f t="shared" si="28"/>
        <v>740</v>
      </c>
    </row>
    <row r="88" spans="1:17" x14ac:dyDescent="0.2">
      <c r="A88" s="57">
        <v>64</v>
      </c>
      <c r="B88" s="14" t="s">
        <v>1196</v>
      </c>
      <c r="C88" s="8" t="s">
        <v>753</v>
      </c>
      <c r="D88" s="23"/>
      <c r="E88" s="13"/>
      <c r="F88" s="13"/>
      <c r="G88" s="13"/>
      <c r="H88" s="13"/>
      <c r="I88" s="14"/>
      <c r="J88" s="15"/>
      <c r="K88" s="19"/>
      <c r="L88" s="16"/>
      <c r="M88" s="16"/>
      <c r="N88" s="16"/>
      <c r="O88" s="16"/>
      <c r="P88" s="13"/>
      <c r="Q88" s="14"/>
    </row>
    <row r="89" spans="1:17" x14ac:dyDescent="0.2">
      <c r="A89" s="17"/>
      <c r="B89" s="17"/>
      <c r="C89" s="6" t="s">
        <v>1246</v>
      </c>
      <c r="D89" s="21"/>
      <c r="E89" s="13"/>
      <c r="F89" s="13">
        <f t="shared" ref="F89:F94" si="29">E89-D89</f>
        <v>0</v>
      </c>
      <c r="G89" s="13"/>
      <c r="H89" s="13"/>
      <c r="I89" s="14"/>
      <c r="J89" s="15"/>
      <c r="K89" s="19"/>
      <c r="L89" s="16"/>
      <c r="M89" s="16"/>
      <c r="N89" s="16"/>
      <c r="O89" s="16" t="e">
        <f t="shared" ref="O89:O109" si="30">N89/I89</f>
        <v>#DIV/0!</v>
      </c>
      <c r="P89" s="13"/>
      <c r="Q89" s="14"/>
    </row>
    <row r="90" spans="1:17" s="22" customFormat="1" x14ac:dyDescent="0.2">
      <c r="A90" s="14" t="s">
        <v>1247</v>
      </c>
      <c r="B90" s="20" t="s">
        <v>1198</v>
      </c>
      <c r="C90" s="8" t="s">
        <v>120</v>
      </c>
      <c r="D90" s="14">
        <v>102</v>
      </c>
      <c r="E90" s="13">
        <v>100</v>
      </c>
      <c r="F90" s="13">
        <f t="shared" si="29"/>
        <v>-2</v>
      </c>
      <c r="G90" s="13">
        <f>E90+10</f>
        <v>110</v>
      </c>
      <c r="H90" s="13">
        <v>100</v>
      </c>
      <c r="I90" s="14">
        <v>150</v>
      </c>
      <c r="J90" s="15">
        <f>I90-H90</f>
        <v>50</v>
      </c>
      <c r="K90" s="19">
        <f>I90/H90</f>
        <v>1.5</v>
      </c>
      <c r="L90" s="16">
        <v>200</v>
      </c>
      <c r="M90" s="16">
        <v>180</v>
      </c>
      <c r="N90" s="16">
        <v>180</v>
      </c>
      <c r="O90" s="16">
        <f t="shared" si="30"/>
        <v>1.2</v>
      </c>
      <c r="P90" s="13">
        <f>I90*1.2</f>
        <v>180</v>
      </c>
      <c r="Q90" s="14">
        <f>I90-10</f>
        <v>140</v>
      </c>
    </row>
    <row r="91" spans="1:17" s="22" customFormat="1" x14ac:dyDescent="0.2">
      <c r="A91" s="57" t="s">
        <v>1248</v>
      </c>
      <c r="B91" s="20" t="s">
        <v>1199</v>
      </c>
      <c r="C91" s="8" t="s">
        <v>1321</v>
      </c>
      <c r="D91" s="14">
        <v>206</v>
      </c>
      <c r="E91" s="13">
        <v>210</v>
      </c>
      <c r="F91" s="13">
        <f t="shared" si="29"/>
        <v>4</v>
      </c>
      <c r="G91" s="13">
        <f>E91+10</f>
        <v>220</v>
      </c>
      <c r="H91" s="13">
        <v>200</v>
      </c>
      <c r="I91" s="14">
        <v>300</v>
      </c>
      <c r="J91" s="15">
        <f>I91-H91</f>
        <v>100</v>
      </c>
      <c r="K91" s="19">
        <f>I91/H91</f>
        <v>1.5</v>
      </c>
      <c r="L91" s="24" t="s">
        <v>1466</v>
      </c>
      <c r="M91" s="24" t="s">
        <v>1466</v>
      </c>
      <c r="N91" s="16">
        <v>360</v>
      </c>
      <c r="O91" s="16">
        <f t="shared" si="30"/>
        <v>1.2</v>
      </c>
      <c r="P91" s="13">
        <f>I91*1.2</f>
        <v>360</v>
      </c>
      <c r="Q91" s="14">
        <f>I91-10</f>
        <v>290</v>
      </c>
    </row>
    <row r="92" spans="1:17" s="22" customFormat="1" x14ac:dyDescent="0.2">
      <c r="A92" s="57" t="s">
        <v>1249</v>
      </c>
      <c r="B92" s="20" t="s">
        <v>997</v>
      </c>
      <c r="C92" s="8" t="s">
        <v>1320</v>
      </c>
      <c r="D92" s="14">
        <v>242</v>
      </c>
      <c r="E92" s="13">
        <v>240</v>
      </c>
      <c r="F92" s="13">
        <f t="shared" si="29"/>
        <v>-2</v>
      </c>
      <c r="G92" s="13">
        <f>E92+10</f>
        <v>250</v>
      </c>
      <c r="H92" s="13">
        <v>250</v>
      </c>
      <c r="I92" s="14">
        <v>350</v>
      </c>
      <c r="J92" s="15">
        <f>I92-H92</f>
        <v>100</v>
      </c>
      <c r="K92" s="19">
        <f>I92/H92</f>
        <v>1.4</v>
      </c>
      <c r="L92" s="16">
        <v>330</v>
      </c>
      <c r="M92" s="16">
        <v>255</v>
      </c>
      <c r="N92" s="16">
        <v>420</v>
      </c>
      <c r="O92" s="16">
        <f t="shared" si="30"/>
        <v>1.2</v>
      </c>
      <c r="P92" s="13">
        <f>I92*1.2</f>
        <v>420</v>
      </c>
      <c r="Q92" s="14">
        <f>I92-10</f>
        <v>340</v>
      </c>
    </row>
    <row r="93" spans="1:17" s="22" customFormat="1" x14ac:dyDescent="0.2">
      <c r="A93" s="57" t="s">
        <v>1250</v>
      </c>
      <c r="B93" s="20" t="s">
        <v>998</v>
      </c>
      <c r="C93" s="8" t="s">
        <v>1322</v>
      </c>
      <c r="D93" s="14">
        <v>446</v>
      </c>
      <c r="E93" s="13">
        <v>450</v>
      </c>
      <c r="F93" s="13">
        <f t="shared" si="29"/>
        <v>4</v>
      </c>
      <c r="G93" s="13">
        <f>E93+10</f>
        <v>460</v>
      </c>
      <c r="H93" s="13">
        <v>450</v>
      </c>
      <c r="I93" s="14">
        <v>550</v>
      </c>
      <c r="J93" s="15">
        <f>I93-H93</f>
        <v>100</v>
      </c>
      <c r="K93" s="19">
        <f>I93/H93</f>
        <v>1.2222222222222223</v>
      </c>
      <c r="L93" s="16">
        <v>500</v>
      </c>
      <c r="M93" s="16">
        <v>420</v>
      </c>
      <c r="N93" s="16">
        <v>660</v>
      </c>
      <c r="O93" s="16">
        <f t="shared" si="30"/>
        <v>1.2</v>
      </c>
      <c r="P93" s="13">
        <f>I93*1.2</f>
        <v>660</v>
      </c>
      <c r="Q93" s="14">
        <f>I93-10</f>
        <v>540</v>
      </c>
    </row>
    <row r="94" spans="1:17" s="22" customFormat="1" x14ac:dyDescent="0.2">
      <c r="A94" s="14" t="s">
        <v>740</v>
      </c>
      <c r="B94" s="20" t="s">
        <v>999</v>
      </c>
      <c r="C94" s="8" t="s">
        <v>721</v>
      </c>
      <c r="D94" s="14">
        <v>201</v>
      </c>
      <c r="E94" s="13">
        <v>200</v>
      </c>
      <c r="F94" s="13">
        <f t="shared" si="29"/>
        <v>-1</v>
      </c>
      <c r="G94" s="13">
        <f>E94+10</f>
        <v>210</v>
      </c>
      <c r="H94" s="13">
        <v>200</v>
      </c>
      <c r="I94" s="14">
        <v>300</v>
      </c>
      <c r="J94" s="15">
        <f>I94-H94</f>
        <v>100</v>
      </c>
      <c r="K94" s="19">
        <f>I94/H94</f>
        <v>1.5</v>
      </c>
      <c r="L94" s="16">
        <v>200</v>
      </c>
      <c r="M94" s="16">
        <v>170</v>
      </c>
      <c r="N94" s="16">
        <v>360</v>
      </c>
      <c r="O94" s="16">
        <f t="shared" si="30"/>
        <v>1.2</v>
      </c>
      <c r="P94" s="13">
        <f>I94*1.2</f>
        <v>360</v>
      </c>
      <c r="Q94" s="14">
        <f>I94-10</f>
        <v>290</v>
      </c>
    </row>
    <row r="95" spans="1:17" s="25" customFormat="1" x14ac:dyDescent="0.2">
      <c r="A95" s="57">
        <v>70</v>
      </c>
      <c r="B95" s="14" t="s">
        <v>1000</v>
      </c>
      <c r="C95" s="8" t="s">
        <v>119</v>
      </c>
      <c r="D95" s="14"/>
      <c r="E95" s="13"/>
      <c r="F95" s="13"/>
      <c r="G95" s="13"/>
      <c r="H95" s="24" t="s">
        <v>1466</v>
      </c>
      <c r="I95" s="24" t="s">
        <v>1466</v>
      </c>
      <c r="J95" s="24" t="s">
        <v>1466</v>
      </c>
      <c r="K95" s="24" t="s">
        <v>1466</v>
      </c>
      <c r="L95" s="16">
        <v>200</v>
      </c>
      <c r="M95" s="16">
        <v>180</v>
      </c>
      <c r="N95" s="16">
        <v>340</v>
      </c>
      <c r="O95" s="16" t="e">
        <f t="shared" si="30"/>
        <v>#VALUE!</v>
      </c>
      <c r="P95" s="13"/>
      <c r="Q95" s="14">
        <v>340</v>
      </c>
    </row>
    <row r="96" spans="1:17" s="25" customFormat="1" x14ac:dyDescent="0.2">
      <c r="A96" s="14">
        <v>71</v>
      </c>
      <c r="B96" s="14" t="s">
        <v>1001</v>
      </c>
      <c r="C96" s="8" t="s">
        <v>722</v>
      </c>
      <c r="D96" s="14"/>
      <c r="E96" s="13"/>
      <c r="F96" s="13"/>
      <c r="G96" s="13"/>
      <c r="H96" s="24" t="s">
        <v>1466</v>
      </c>
      <c r="I96" s="24" t="s">
        <v>1466</v>
      </c>
      <c r="J96" s="24" t="s">
        <v>1466</v>
      </c>
      <c r="K96" s="24" t="s">
        <v>1466</v>
      </c>
      <c r="L96" s="16">
        <v>1640</v>
      </c>
      <c r="M96" s="16">
        <v>1450</v>
      </c>
      <c r="N96" s="16">
        <v>2750</v>
      </c>
      <c r="O96" s="16" t="e">
        <f t="shared" si="30"/>
        <v>#VALUE!</v>
      </c>
      <c r="P96" s="13"/>
      <c r="Q96" s="14">
        <v>2740</v>
      </c>
    </row>
    <row r="97" spans="1:17" s="25" customFormat="1" x14ac:dyDescent="0.2">
      <c r="A97" s="14">
        <v>72</v>
      </c>
      <c r="B97" s="14" t="s">
        <v>1002</v>
      </c>
      <c r="C97" s="8" t="s">
        <v>732</v>
      </c>
      <c r="D97" s="14"/>
      <c r="E97" s="13"/>
      <c r="F97" s="13"/>
      <c r="G97" s="13"/>
      <c r="H97" s="24" t="s">
        <v>1466</v>
      </c>
      <c r="I97" s="24" t="s">
        <v>1466</v>
      </c>
      <c r="J97" s="24" t="s">
        <v>1466</v>
      </c>
      <c r="K97" s="24" t="s">
        <v>1466</v>
      </c>
      <c r="L97" s="16">
        <v>1970</v>
      </c>
      <c r="M97" s="16">
        <v>1725</v>
      </c>
      <c r="N97" s="16">
        <v>3390</v>
      </c>
      <c r="O97" s="16" t="e">
        <f t="shared" si="30"/>
        <v>#VALUE!</v>
      </c>
      <c r="P97" s="13"/>
      <c r="Q97" s="14">
        <v>3390</v>
      </c>
    </row>
    <row r="98" spans="1:17" s="25" customFormat="1" x14ac:dyDescent="0.2">
      <c r="A98" s="14" t="s">
        <v>507</v>
      </c>
      <c r="B98" s="20" t="s">
        <v>1003</v>
      </c>
      <c r="C98" s="8" t="s">
        <v>735</v>
      </c>
      <c r="D98" s="14"/>
      <c r="E98" s="13"/>
      <c r="F98" s="13"/>
      <c r="G98" s="13"/>
      <c r="H98" s="24" t="s">
        <v>1466</v>
      </c>
      <c r="I98" s="24" t="s">
        <v>1466</v>
      </c>
      <c r="J98" s="24" t="s">
        <v>1466</v>
      </c>
      <c r="K98" s="24" t="s">
        <v>1466</v>
      </c>
      <c r="L98" s="16">
        <v>75</v>
      </c>
      <c r="M98" s="16">
        <v>60</v>
      </c>
      <c r="N98" s="16">
        <v>60</v>
      </c>
      <c r="O98" s="16" t="e">
        <f t="shared" si="30"/>
        <v>#VALUE!</v>
      </c>
      <c r="P98" s="13"/>
      <c r="Q98" s="14">
        <v>40</v>
      </c>
    </row>
    <row r="99" spans="1:17" s="25" customFormat="1" x14ac:dyDescent="0.2">
      <c r="A99" s="14" t="s">
        <v>733</v>
      </c>
      <c r="B99" s="20" t="s">
        <v>1004</v>
      </c>
      <c r="C99" s="8" t="s">
        <v>737</v>
      </c>
      <c r="D99" s="14"/>
      <c r="E99" s="13"/>
      <c r="F99" s="13"/>
      <c r="G99" s="13"/>
      <c r="H99" s="24" t="s">
        <v>1466</v>
      </c>
      <c r="I99" s="24" t="s">
        <v>1466</v>
      </c>
      <c r="J99" s="24" t="s">
        <v>1466</v>
      </c>
      <c r="K99" s="24" t="s">
        <v>1466</v>
      </c>
      <c r="L99" s="16">
        <v>35</v>
      </c>
      <c r="M99" s="16">
        <v>30</v>
      </c>
      <c r="N99" s="16">
        <v>60</v>
      </c>
      <c r="O99" s="16" t="e">
        <f t="shared" si="30"/>
        <v>#VALUE!</v>
      </c>
      <c r="P99" s="13"/>
      <c r="Q99" s="14">
        <v>40</v>
      </c>
    </row>
    <row r="100" spans="1:17" x14ac:dyDescent="0.2">
      <c r="A100" s="14"/>
      <c r="B100" s="14"/>
      <c r="C100" s="6" t="s">
        <v>739</v>
      </c>
      <c r="D100" s="21"/>
      <c r="E100" s="13"/>
      <c r="F100" s="13">
        <f t="shared" ref="F100:F131" si="31">E100-D100</f>
        <v>0</v>
      </c>
      <c r="G100" s="13"/>
      <c r="H100" s="13"/>
      <c r="I100" s="14"/>
      <c r="J100" s="15"/>
      <c r="K100" s="19"/>
      <c r="L100" s="16"/>
      <c r="M100" s="16"/>
      <c r="N100" s="16"/>
      <c r="O100" s="16" t="e">
        <f t="shared" si="30"/>
        <v>#DIV/0!</v>
      </c>
      <c r="P100" s="13"/>
      <c r="Q100" s="14"/>
    </row>
    <row r="101" spans="1:17" s="22" customFormat="1" x14ac:dyDescent="0.2">
      <c r="A101" s="14" t="s">
        <v>734</v>
      </c>
      <c r="B101" s="20" t="s">
        <v>1005</v>
      </c>
      <c r="C101" s="8" t="s">
        <v>741</v>
      </c>
      <c r="D101" s="14">
        <v>34</v>
      </c>
      <c r="E101" s="13">
        <v>30</v>
      </c>
      <c r="F101" s="13">
        <f t="shared" si="31"/>
        <v>-4</v>
      </c>
      <c r="G101" s="13">
        <f>E101+10</f>
        <v>40</v>
      </c>
      <c r="H101" s="13">
        <v>50</v>
      </c>
      <c r="I101" s="14">
        <v>100</v>
      </c>
      <c r="J101" s="15">
        <f>I101-H101</f>
        <v>50</v>
      </c>
      <c r="K101" s="19">
        <f>I101/H101</f>
        <v>2</v>
      </c>
      <c r="L101" s="16">
        <v>50</v>
      </c>
      <c r="M101" s="16">
        <v>40</v>
      </c>
      <c r="N101" s="16">
        <v>100</v>
      </c>
      <c r="O101" s="16">
        <f t="shared" si="30"/>
        <v>1</v>
      </c>
      <c r="P101" s="13">
        <f>I101*1.2</f>
        <v>120</v>
      </c>
      <c r="Q101" s="14">
        <f>I101-10</f>
        <v>90</v>
      </c>
    </row>
    <row r="102" spans="1:17" s="22" customFormat="1" x14ac:dyDescent="0.2">
      <c r="A102" s="14" t="s">
        <v>736</v>
      </c>
      <c r="B102" s="20" t="s">
        <v>1006</v>
      </c>
      <c r="C102" s="8" t="s">
        <v>742</v>
      </c>
      <c r="D102" s="14">
        <v>34</v>
      </c>
      <c r="E102" s="13">
        <v>30</v>
      </c>
      <c r="F102" s="13">
        <f t="shared" si="31"/>
        <v>-4</v>
      </c>
      <c r="G102" s="13">
        <f>E102+10</f>
        <v>40</v>
      </c>
      <c r="H102" s="13">
        <v>50</v>
      </c>
      <c r="I102" s="14">
        <v>100</v>
      </c>
      <c r="J102" s="15">
        <f>I102-H102</f>
        <v>50</v>
      </c>
      <c r="K102" s="19">
        <f>I102/H102</f>
        <v>2</v>
      </c>
      <c r="L102" s="16">
        <v>60</v>
      </c>
      <c r="M102" s="16">
        <v>50</v>
      </c>
      <c r="N102" s="16">
        <v>120</v>
      </c>
      <c r="O102" s="16">
        <f t="shared" si="30"/>
        <v>1.2</v>
      </c>
      <c r="P102" s="13">
        <f>I102*1.2</f>
        <v>120</v>
      </c>
      <c r="Q102" s="14">
        <f>I102-10</f>
        <v>90</v>
      </c>
    </row>
    <row r="103" spans="1:17" s="22" customFormat="1" x14ac:dyDescent="0.2">
      <c r="A103" s="14" t="s">
        <v>738</v>
      </c>
      <c r="B103" s="20" t="s">
        <v>996</v>
      </c>
      <c r="C103" s="8" t="s">
        <v>743</v>
      </c>
      <c r="D103" s="14">
        <v>47</v>
      </c>
      <c r="E103" s="13">
        <v>50</v>
      </c>
      <c r="F103" s="13">
        <f t="shared" si="31"/>
        <v>3</v>
      </c>
      <c r="G103" s="13">
        <f>E103+10</f>
        <v>60</v>
      </c>
      <c r="H103" s="13">
        <v>50</v>
      </c>
      <c r="I103" s="14">
        <v>100</v>
      </c>
      <c r="J103" s="15">
        <f>I103-H103</f>
        <v>50</v>
      </c>
      <c r="K103" s="19">
        <f>I103/H103</f>
        <v>2</v>
      </c>
      <c r="L103" s="16">
        <v>90</v>
      </c>
      <c r="M103" s="16">
        <v>80</v>
      </c>
      <c r="N103" s="16">
        <v>120</v>
      </c>
      <c r="O103" s="16">
        <f t="shared" si="30"/>
        <v>1.2</v>
      </c>
      <c r="P103" s="13">
        <f>I103*1.2</f>
        <v>120</v>
      </c>
      <c r="Q103" s="14">
        <f>I103-10</f>
        <v>90</v>
      </c>
    </row>
    <row r="104" spans="1:17" s="22" customFormat="1" x14ac:dyDescent="0.2">
      <c r="A104" s="14" t="s">
        <v>751</v>
      </c>
      <c r="B104" s="20" t="s">
        <v>1007</v>
      </c>
      <c r="C104" s="8" t="s">
        <v>744</v>
      </c>
      <c r="D104" s="14">
        <v>48</v>
      </c>
      <c r="E104" s="13">
        <v>50</v>
      </c>
      <c r="F104" s="13">
        <f t="shared" si="31"/>
        <v>2</v>
      </c>
      <c r="G104" s="13">
        <f>E104+10</f>
        <v>60</v>
      </c>
      <c r="H104" s="13">
        <v>50</v>
      </c>
      <c r="I104" s="14">
        <v>100</v>
      </c>
      <c r="J104" s="15">
        <f>I104-H104</f>
        <v>50</v>
      </c>
      <c r="K104" s="19">
        <f>I104/H104</f>
        <v>2</v>
      </c>
      <c r="L104" s="16">
        <v>90</v>
      </c>
      <c r="M104" s="16">
        <v>80</v>
      </c>
      <c r="N104" s="16">
        <v>120</v>
      </c>
      <c r="O104" s="16">
        <f t="shared" si="30"/>
        <v>1.2</v>
      </c>
      <c r="P104" s="13">
        <f>I104*1.2</f>
        <v>120</v>
      </c>
      <c r="Q104" s="14">
        <f>I104-10</f>
        <v>90</v>
      </c>
    </row>
    <row r="105" spans="1:17" x14ac:dyDescent="0.2">
      <c r="A105" s="17"/>
      <c r="B105" s="17"/>
      <c r="C105" s="6" t="s">
        <v>745</v>
      </c>
      <c r="D105" s="21"/>
      <c r="E105" s="13"/>
      <c r="F105" s="13">
        <f t="shared" si="31"/>
        <v>0</v>
      </c>
      <c r="G105" s="13"/>
      <c r="H105" s="13"/>
      <c r="I105" s="14"/>
      <c r="J105" s="15"/>
      <c r="K105" s="19"/>
      <c r="L105" s="16"/>
      <c r="M105" s="16"/>
      <c r="N105" s="16"/>
      <c r="O105" s="16" t="e">
        <f t="shared" si="30"/>
        <v>#DIV/0!</v>
      </c>
      <c r="P105" s="13"/>
      <c r="Q105" s="14"/>
    </row>
    <row r="106" spans="1:17" s="22" customFormat="1" x14ac:dyDescent="0.2">
      <c r="A106" s="14" t="s">
        <v>925</v>
      </c>
      <c r="B106" s="20" t="s">
        <v>1008</v>
      </c>
      <c r="C106" s="8" t="s">
        <v>746</v>
      </c>
      <c r="D106" s="14">
        <v>239</v>
      </c>
      <c r="E106" s="13">
        <v>240</v>
      </c>
      <c r="F106" s="13">
        <f t="shared" si="31"/>
        <v>1</v>
      </c>
      <c r="G106" s="13">
        <f t="shared" ref="G106:G120" si="32">E106+10</f>
        <v>250</v>
      </c>
      <c r="H106" s="13">
        <v>250</v>
      </c>
      <c r="I106" s="14">
        <v>300</v>
      </c>
      <c r="J106" s="15">
        <f t="shared" ref="J106:J120" si="33">I106-H106</f>
        <v>50</v>
      </c>
      <c r="K106" s="19">
        <f t="shared" ref="K106:K120" si="34">I106/H106</f>
        <v>1.2</v>
      </c>
      <c r="L106" s="16">
        <v>350</v>
      </c>
      <c r="M106" s="16">
        <v>300</v>
      </c>
      <c r="N106" s="16">
        <v>360</v>
      </c>
      <c r="O106" s="16">
        <f t="shared" si="30"/>
        <v>1.2</v>
      </c>
      <c r="P106" s="13">
        <f>I106*1.2</f>
        <v>360</v>
      </c>
      <c r="Q106" s="14">
        <f t="shared" ref="Q106:Q120" si="35">I106-10</f>
        <v>290</v>
      </c>
    </row>
    <row r="107" spans="1:17" s="22" customFormat="1" x14ac:dyDescent="0.2">
      <c r="A107" s="14">
        <f t="shared" ref="A107:A120" si="36">A106+1</f>
        <v>80</v>
      </c>
      <c r="B107" s="20" t="s">
        <v>1009</v>
      </c>
      <c r="C107" s="8" t="s">
        <v>747</v>
      </c>
      <c r="D107" s="14">
        <v>239</v>
      </c>
      <c r="E107" s="13">
        <v>240</v>
      </c>
      <c r="F107" s="13">
        <f t="shared" si="31"/>
        <v>1</v>
      </c>
      <c r="G107" s="13">
        <f t="shared" si="32"/>
        <v>250</v>
      </c>
      <c r="H107" s="13">
        <v>250</v>
      </c>
      <c r="I107" s="14">
        <v>300</v>
      </c>
      <c r="J107" s="15">
        <f t="shared" si="33"/>
        <v>50</v>
      </c>
      <c r="K107" s="19">
        <f t="shared" si="34"/>
        <v>1.2</v>
      </c>
      <c r="L107" s="16">
        <v>350</v>
      </c>
      <c r="M107" s="16">
        <v>300</v>
      </c>
      <c r="N107" s="16">
        <v>360</v>
      </c>
      <c r="O107" s="16">
        <f t="shared" si="30"/>
        <v>1.2</v>
      </c>
      <c r="P107" s="13">
        <f>I107*1.2</f>
        <v>360</v>
      </c>
      <c r="Q107" s="14">
        <f t="shared" si="35"/>
        <v>290</v>
      </c>
    </row>
    <row r="108" spans="1:17" s="22" customFormat="1" x14ac:dyDescent="0.2">
      <c r="A108" s="14">
        <f t="shared" si="36"/>
        <v>81</v>
      </c>
      <c r="B108" s="20" t="s">
        <v>1010</v>
      </c>
      <c r="C108" s="8" t="s">
        <v>748</v>
      </c>
      <c r="D108" s="14">
        <v>230</v>
      </c>
      <c r="E108" s="13">
        <v>230</v>
      </c>
      <c r="F108" s="13">
        <f t="shared" si="31"/>
        <v>0</v>
      </c>
      <c r="G108" s="13">
        <f t="shared" si="32"/>
        <v>240</v>
      </c>
      <c r="H108" s="13">
        <v>250</v>
      </c>
      <c r="I108" s="14">
        <v>300</v>
      </c>
      <c r="J108" s="15">
        <f t="shared" si="33"/>
        <v>50</v>
      </c>
      <c r="K108" s="19">
        <f t="shared" si="34"/>
        <v>1.2</v>
      </c>
      <c r="L108" s="16"/>
      <c r="M108" s="16"/>
      <c r="N108" s="16"/>
      <c r="O108" s="16">
        <f t="shared" si="30"/>
        <v>0</v>
      </c>
      <c r="P108" s="13"/>
      <c r="Q108" s="14">
        <f t="shared" si="35"/>
        <v>290</v>
      </c>
    </row>
    <row r="109" spans="1:17" s="22" customFormat="1" x14ac:dyDescent="0.2">
      <c r="A109" s="14">
        <f t="shared" si="36"/>
        <v>82</v>
      </c>
      <c r="B109" s="20" t="s">
        <v>1011</v>
      </c>
      <c r="C109" s="8" t="s">
        <v>749</v>
      </c>
      <c r="D109" s="14">
        <v>130</v>
      </c>
      <c r="E109" s="13">
        <v>130</v>
      </c>
      <c r="F109" s="13">
        <f t="shared" si="31"/>
        <v>0</v>
      </c>
      <c r="G109" s="13">
        <f t="shared" si="32"/>
        <v>140</v>
      </c>
      <c r="H109" s="13">
        <v>150</v>
      </c>
      <c r="I109" s="14">
        <v>200</v>
      </c>
      <c r="J109" s="15">
        <f t="shared" si="33"/>
        <v>50</v>
      </c>
      <c r="K109" s="19">
        <f t="shared" si="34"/>
        <v>1.3333333333333333</v>
      </c>
      <c r="L109" s="16"/>
      <c r="M109" s="16"/>
      <c r="N109" s="16"/>
      <c r="O109" s="16">
        <f t="shared" si="30"/>
        <v>0</v>
      </c>
      <c r="P109" s="13"/>
      <c r="Q109" s="14">
        <f t="shared" si="35"/>
        <v>190</v>
      </c>
    </row>
    <row r="110" spans="1:17" s="22" customFormat="1" x14ac:dyDescent="0.2">
      <c r="A110" s="14">
        <f t="shared" si="36"/>
        <v>83</v>
      </c>
      <c r="B110" s="20" t="s">
        <v>1012</v>
      </c>
      <c r="C110" s="8" t="s">
        <v>750</v>
      </c>
      <c r="D110" s="14">
        <v>325</v>
      </c>
      <c r="E110" s="13">
        <v>330</v>
      </c>
      <c r="F110" s="13">
        <f t="shared" si="31"/>
        <v>5</v>
      </c>
      <c r="G110" s="13">
        <f t="shared" si="32"/>
        <v>340</v>
      </c>
      <c r="H110" s="13">
        <v>350</v>
      </c>
      <c r="I110" s="14">
        <v>400</v>
      </c>
      <c r="J110" s="15">
        <f t="shared" si="33"/>
        <v>50</v>
      </c>
      <c r="K110" s="19">
        <f t="shared" si="34"/>
        <v>1.1428571428571428</v>
      </c>
      <c r="L110" s="26" t="s">
        <v>1466</v>
      </c>
      <c r="M110" s="26" t="s">
        <v>1466</v>
      </c>
      <c r="N110" s="26" t="s">
        <v>1466</v>
      </c>
      <c r="O110" s="16"/>
      <c r="P110" s="13">
        <f t="shared" ref="P110:P116" si="37">I110*1.2</f>
        <v>480</v>
      </c>
      <c r="Q110" s="14">
        <f t="shared" si="35"/>
        <v>390</v>
      </c>
    </row>
    <row r="111" spans="1:17" s="22" customFormat="1" x14ac:dyDescent="0.2">
      <c r="A111" s="14">
        <f t="shared" si="36"/>
        <v>84</v>
      </c>
      <c r="B111" s="20" t="s">
        <v>1013</v>
      </c>
      <c r="C111" s="8" t="s">
        <v>752</v>
      </c>
      <c r="D111" s="14">
        <v>152</v>
      </c>
      <c r="E111" s="13">
        <v>150</v>
      </c>
      <c r="F111" s="13">
        <f t="shared" si="31"/>
        <v>-2</v>
      </c>
      <c r="G111" s="13">
        <f t="shared" si="32"/>
        <v>160</v>
      </c>
      <c r="H111" s="13">
        <v>150</v>
      </c>
      <c r="I111" s="14">
        <v>250</v>
      </c>
      <c r="J111" s="15">
        <f t="shared" si="33"/>
        <v>100</v>
      </c>
      <c r="K111" s="19">
        <f t="shared" si="34"/>
        <v>1.6666666666666667</v>
      </c>
      <c r="L111" s="16">
        <v>230</v>
      </c>
      <c r="M111" s="16">
        <v>205</v>
      </c>
      <c r="N111" s="16">
        <v>300</v>
      </c>
      <c r="O111" s="16">
        <f t="shared" ref="O111:O150" si="38">N111/I111</f>
        <v>1.2</v>
      </c>
      <c r="P111" s="13">
        <f t="shared" si="37"/>
        <v>300</v>
      </c>
      <c r="Q111" s="14">
        <f t="shared" si="35"/>
        <v>240</v>
      </c>
    </row>
    <row r="112" spans="1:17" s="22" customFormat="1" x14ac:dyDescent="0.2">
      <c r="A112" s="14">
        <f t="shared" si="36"/>
        <v>85</v>
      </c>
      <c r="B112" s="14" t="s">
        <v>1014</v>
      </c>
      <c r="C112" s="8" t="s">
        <v>753</v>
      </c>
      <c r="D112" s="14">
        <v>149</v>
      </c>
      <c r="E112" s="13">
        <v>150</v>
      </c>
      <c r="F112" s="13">
        <f t="shared" si="31"/>
        <v>1</v>
      </c>
      <c r="G112" s="13">
        <f t="shared" si="32"/>
        <v>160</v>
      </c>
      <c r="H112" s="13">
        <v>150</v>
      </c>
      <c r="I112" s="14">
        <v>200</v>
      </c>
      <c r="J112" s="15">
        <f t="shared" si="33"/>
        <v>50</v>
      </c>
      <c r="K112" s="19">
        <f t="shared" si="34"/>
        <v>1.3333333333333333</v>
      </c>
      <c r="L112" s="16">
        <v>235</v>
      </c>
      <c r="M112" s="16">
        <v>190</v>
      </c>
      <c r="N112" s="16">
        <v>240</v>
      </c>
      <c r="O112" s="16">
        <f t="shared" si="38"/>
        <v>1.2</v>
      </c>
      <c r="P112" s="13">
        <f t="shared" si="37"/>
        <v>240</v>
      </c>
      <c r="Q112" s="14">
        <f t="shared" si="35"/>
        <v>190</v>
      </c>
    </row>
    <row r="113" spans="1:17" s="22" customFormat="1" x14ac:dyDescent="0.2">
      <c r="A113" s="14">
        <f t="shared" si="36"/>
        <v>86</v>
      </c>
      <c r="B113" s="14" t="s">
        <v>1015</v>
      </c>
      <c r="C113" s="8" t="s">
        <v>754</v>
      </c>
      <c r="D113" s="14">
        <v>186</v>
      </c>
      <c r="E113" s="13">
        <v>190</v>
      </c>
      <c r="F113" s="13">
        <f t="shared" si="31"/>
        <v>4</v>
      </c>
      <c r="G113" s="13">
        <f t="shared" si="32"/>
        <v>200</v>
      </c>
      <c r="H113" s="13">
        <v>200</v>
      </c>
      <c r="I113" s="14">
        <v>250</v>
      </c>
      <c r="J113" s="15">
        <f t="shared" si="33"/>
        <v>50</v>
      </c>
      <c r="K113" s="19">
        <f t="shared" si="34"/>
        <v>1.25</v>
      </c>
      <c r="L113" s="16">
        <v>400</v>
      </c>
      <c r="M113" s="16">
        <v>350</v>
      </c>
      <c r="N113" s="16">
        <v>300</v>
      </c>
      <c r="O113" s="16">
        <f t="shared" si="38"/>
        <v>1.2</v>
      </c>
      <c r="P113" s="13">
        <f t="shared" si="37"/>
        <v>300</v>
      </c>
      <c r="Q113" s="14">
        <f t="shared" si="35"/>
        <v>240</v>
      </c>
    </row>
    <row r="114" spans="1:17" s="22" customFormat="1" x14ac:dyDescent="0.2">
      <c r="A114" s="14">
        <f t="shared" si="36"/>
        <v>87</v>
      </c>
      <c r="B114" s="14" t="s">
        <v>1016</v>
      </c>
      <c r="C114" s="8" t="s">
        <v>755</v>
      </c>
      <c r="D114" s="14">
        <v>169</v>
      </c>
      <c r="E114" s="13">
        <v>170</v>
      </c>
      <c r="F114" s="13">
        <f t="shared" si="31"/>
        <v>1</v>
      </c>
      <c r="G114" s="13">
        <f t="shared" si="32"/>
        <v>180</v>
      </c>
      <c r="H114" s="13">
        <v>200</v>
      </c>
      <c r="I114" s="14">
        <v>250</v>
      </c>
      <c r="J114" s="15">
        <f t="shared" si="33"/>
        <v>50</v>
      </c>
      <c r="K114" s="19">
        <f t="shared" si="34"/>
        <v>1.25</v>
      </c>
      <c r="L114" s="16">
        <v>410</v>
      </c>
      <c r="M114" s="16">
        <v>320</v>
      </c>
      <c r="N114" s="16">
        <v>290</v>
      </c>
      <c r="O114" s="16">
        <f t="shared" si="38"/>
        <v>1.1599999999999999</v>
      </c>
      <c r="P114" s="13">
        <f t="shared" si="37"/>
        <v>300</v>
      </c>
      <c r="Q114" s="14">
        <f t="shared" si="35"/>
        <v>240</v>
      </c>
    </row>
    <row r="115" spans="1:17" s="22" customFormat="1" x14ac:dyDescent="0.2">
      <c r="A115" s="14">
        <f t="shared" si="36"/>
        <v>88</v>
      </c>
      <c r="B115" s="14" t="s">
        <v>1017</v>
      </c>
      <c r="C115" s="8" t="s">
        <v>825</v>
      </c>
      <c r="D115" s="14">
        <v>384</v>
      </c>
      <c r="E115" s="13">
        <v>380</v>
      </c>
      <c r="F115" s="13">
        <f t="shared" si="31"/>
        <v>-4</v>
      </c>
      <c r="G115" s="13">
        <f t="shared" si="32"/>
        <v>390</v>
      </c>
      <c r="H115" s="13">
        <v>400</v>
      </c>
      <c r="I115" s="14">
        <v>450</v>
      </c>
      <c r="J115" s="15">
        <f t="shared" si="33"/>
        <v>50</v>
      </c>
      <c r="K115" s="19">
        <f t="shared" si="34"/>
        <v>1.125</v>
      </c>
      <c r="L115" s="16">
        <v>690</v>
      </c>
      <c r="M115" s="16">
        <v>550</v>
      </c>
      <c r="N115" s="16">
        <v>540</v>
      </c>
      <c r="O115" s="16">
        <f t="shared" si="38"/>
        <v>1.2</v>
      </c>
      <c r="P115" s="13">
        <f t="shared" si="37"/>
        <v>540</v>
      </c>
      <c r="Q115" s="14">
        <f t="shared" si="35"/>
        <v>440</v>
      </c>
    </row>
    <row r="116" spans="1:17" s="22" customFormat="1" x14ac:dyDescent="0.2">
      <c r="A116" s="14">
        <f t="shared" si="36"/>
        <v>89</v>
      </c>
      <c r="B116" s="14" t="s">
        <v>1018</v>
      </c>
      <c r="C116" s="8" t="s">
        <v>826</v>
      </c>
      <c r="D116" s="14">
        <v>670</v>
      </c>
      <c r="E116" s="13">
        <v>670</v>
      </c>
      <c r="F116" s="13">
        <f t="shared" si="31"/>
        <v>0</v>
      </c>
      <c r="G116" s="13">
        <f t="shared" si="32"/>
        <v>680</v>
      </c>
      <c r="H116" s="13">
        <v>700</v>
      </c>
      <c r="I116" s="14">
        <v>800</v>
      </c>
      <c r="J116" s="15">
        <f t="shared" si="33"/>
        <v>100</v>
      </c>
      <c r="K116" s="19">
        <f t="shared" si="34"/>
        <v>1.1428571428571428</v>
      </c>
      <c r="L116" s="16">
        <v>970</v>
      </c>
      <c r="M116" s="16">
        <v>755</v>
      </c>
      <c r="N116" s="16">
        <v>960</v>
      </c>
      <c r="O116" s="16">
        <f t="shared" si="38"/>
        <v>1.2</v>
      </c>
      <c r="P116" s="13">
        <f t="shared" si="37"/>
        <v>960</v>
      </c>
      <c r="Q116" s="14">
        <f t="shared" si="35"/>
        <v>790</v>
      </c>
    </row>
    <row r="117" spans="1:17" s="22" customFormat="1" x14ac:dyDescent="0.2">
      <c r="A117" s="14">
        <f t="shared" si="36"/>
        <v>90</v>
      </c>
      <c r="B117" s="14" t="s">
        <v>1010</v>
      </c>
      <c r="C117" s="8" t="s">
        <v>827</v>
      </c>
      <c r="D117" s="14">
        <v>284</v>
      </c>
      <c r="E117" s="13">
        <v>280</v>
      </c>
      <c r="F117" s="13">
        <f t="shared" si="31"/>
        <v>-4</v>
      </c>
      <c r="G117" s="13">
        <f t="shared" si="32"/>
        <v>290</v>
      </c>
      <c r="H117" s="13">
        <v>300</v>
      </c>
      <c r="I117" s="14">
        <v>350</v>
      </c>
      <c r="J117" s="15">
        <f t="shared" si="33"/>
        <v>50</v>
      </c>
      <c r="K117" s="19">
        <f t="shared" si="34"/>
        <v>1.1666666666666667</v>
      </c>
      <c r="L117" s="16">
        <v>370</v>
      </c>
      <c r="M117" s="16">
        <v>330</v>
      </c>
      <c r="N117" s="16">
        <v>420</v>
      </c>
      <c r="O117" s="16">
        <f t="shared" si="38"/>
        <v>1.2</v>
      </c>
      <c r="P117" s="13"/>
      <c r="Q117" s="14">
        <f t="shared" si="35"/>
        <v>340</v>
      </c>
    </row>
    <row r="118" spans="1:17" s="22" customFormat="1" x14ac:dyDescent="0.2">
      <c r="A118" s="14">
        <f t="shared" si="36"/>
        <v>91</v>
      </c>
      <c r="B118" s="14" t="s">
        <v>1011</v>
      </c>
      <c r="C118" s="8" t="s">
        <v>828</v>
      </c>
      <c r="D118" s="14">
        <v>216</v>
      </c>
      <c r="E118" s="13">
        <v>220</v>
      </c>
      <c r="F118" s="13">
        <f t="shared" si="31"/>
        <v>4</v>
      </c>
      <c r="G118" s="13">
        <f t="shared" si="32"/>
        <v>230</v>
      </c>
      <c r="H118" s="13">
        <v>250</v>
      </c>
      <c r="I118" s="14">
        <v>300</v>
      </c>
      <c r="J118" s="15">
        <f t="shared" si="33"/>
        <v>50</v>
      </c>
      <c r="K118" s="19">
        <f t="shared" si="34"/>
        <v>1.2</v>
      </c>
      <c r="L118" s="16">
        <v>300</v>
      </c>
      <c r="M118" s="16">
        <v>260</v>
      </c>
      <c r="N118" s="16">
        <v>340</v>
      </c>
      <c r="O118" s="16">
        <f t="shared" si="38"/>
        <v>1.1333333333333333</v>
      </c>
      <c r="P118" s="13"/>
      <c r="Q118" s="14">
        <f t="shared" si="35"/>
        <v>290</v>
      </c>
    </row>
    <row r="119" spans="1:17" s="22" customFormat="1" x14ac:dyDescent="0.2">
      <c r="A119" s="14">
        <f t="shared" si="36"/>
        <v>92</v>
      </c>
      <c r="B119" s="14" t="s">
        <v>1019</v>
      </c>
      <c r="C119" s="8" t="s">
        <v>829</v>
      </c>
      <c r="D119" s="14">
        <v>124</v>
      </c>
      <c r="E119" s="13">
        <v>120</v>
      </c>
      <c r="F119" s="13">
        <f t="shared" si="31"/>
        <v>-4</v>
      </c>
      <c r="G119" s="13">
        <f t="shared" si="32"/>
        <v>130</v>
      </c>
      <c r="H119" s="13">
        <v>150</v>
      </c>
      <c r="I119" s="14">
        <v>200</v>
      </c>
      <c r="J119" s="15">
        <f t="shared" si="33"/>
        <v>50</v>
      </c>
      <c r="K119" s="19">
        <f t="shared" si="34"/>
        <v>1.3333333333333333</v>
      </c>
      <c r="L119" s="16">
        <v>115</v>
      </c>
      <c r="M119" s="16">
        <v>100</v>
      </c>
      <c r="N119" s="16">
        <v>150</v>
      </c>
      <c r="O119" s="16">
        <f t="shared" si="38"/>
        <v>0.75</v>
      </c>
      <c r="P119" s="13">
        <f>I119*1.2</f>
        <v>240</v>
      </c>
      <c r="Q119" s="14">
        <f t="shared" si="35"/>
        <v>190</v>
      </c>
    </row>
    <row r="120" spans="1:17" s="22" customFormat="1" x14ac:dyDescent="0.2">
      <c r="A120" s="14">
        <f t="shared" si="36"/>
        <v>93</v>
      </c>
      <c r="B120" s="14" t="s">
        <v>1020</v>
      </c>
      <c r="C120" s="8" t="s">
        <v>830</v>
      </c>
      <c r="D120" s="14">
        <v>125</v>
      </c>
      <c r="E120" s="13">
        <v>130</v>
      </c>
      <c r="F120" s="13">
        <f t="shared" si="31"/>
        <v>5</v>
      </c>
      <c r="G120" s="13">
        <f t="shared" si="32"/>
        <v>140</v>
      </c>
      <c r="H120" s="13">
        <v>150</v>
      </c>
      <c r="I120" s="14">
        <v>200</v>
      </c>
      <c r="J120" s="15">
        <f t="shared" si="33"/>
        <v>50</v>
      </c>
      <c r="K120" s="19">
        <f t="shared" si="34"/>
        <v>1.3333333333333333</v>
      </c>
      <c r="L120" s="16">
        <v>150</v>
      </c>
      <c r="M120" s="16">
        <v>120</v>
      </c>
      <c r="N120" s="16">
        <v>200</v>
      </c>
      <c r="O120" s="16">
        <f t="shared" si="38"/>
        <v>1</v>
      </c>
      <c r="P120" s="13"/>
      <c r="Q120" s="14">
        <f t="shared" si="35"/>
        <v>190</v>
      </c>
    </row>
    <row r="121" spans="1:17" x14ac:dyDescent="0.2">
      <c r="A121" s="14"/>
      <c r="B121" s="14"/>
      <c r="C121" s="6" t="s">
        <v>831</v>
      </c>
      <c r="D121" s="21"/>
      <c r="E121" s="13"/>
      <c r="F121" s="13">
        <f t="shared" si="31"/>
        <v>0</v>
      </c>
      <c r="G121" s="13"/>
      <c r="H121" s="13"/>
      <c r="I121" s="14"/>
      <c r="J121" s="15"/>
      <c r="K121" s="19"/>
      <c r="L121" s="16"/>
      <c r="M121" s="16"/>
      <c r="N121" s="16"/>
      <c r="O121" s="16" t="e">
        <f t="shared" si="38"/>
        <v>#DIV/0!</v>
      </c>
      <c r="P121" s="13"/>
      <c r="Q121" s="14"/>
    </row>
    <row r="122" spans="1:17" s="22" customFormat="1" x14ac:dyDescent="0.2">
      <c r="A122" s="14">
        <f>A120+1</f>
        <v>94</v>
      </c>
      <c r="B122" s="14" t="s">
        <v>1021</v>
      </c>
      <c r="C122" s="8" t="s">
        <v>832</v>
      </c>
      <c r="D122" s="14">
        <v>185</v>
      </c>
      <c r="E122" s="13">
        <v>190</v>
      </c>
      <c r="F122" s="13">
        <f t="shared" si="31"/>
        <v>5</v>
      </c>
      <c r="G122" s="13">
        <f t="shared" ref="G122:G131" si="39">E122+10</f>
        <v>200</v>
      </c>
      <c r="H122" s="13">
        <v>200</v>
      </c>
      <c r="I122" s="14">
        <v>300</v>
      </c>
      <c r="J122" s="15">
        <f t="shared" ref="J122:J131" si="40">I122-H122</f>
        <v>100</v>
      </c>
      <c r="K122" s="19">
        <f t="shared" ref="K122:K131" si="41">I122/H122</f>
        <v>1.5</v>
      </c>
      <c r="L122" s="16">
        <v>210</v>
      </c>
      <c r="M122" s="16">
        <v>185</v>
      </c>
      <c r="N122" s="16">
        <v>360</v>
      </c>
      <c r="O122" s="16">
        <f t="shared" si="38"/>
        <v>1.2</v>
      </c>
      <c r="P122" s="13"/>
      <c r="Q122" s="14">
        <f t="shared" ref="Q122:Q131" si="42">I122-10</f>
        <v>290</v>
      </c>
    </row>
    <row r="123" spans="1:17" s="22" customFormat="1" x14ac:dyDescent="0.2">
      <c r="A123" s="14">
        <f t="shared" ref="A123:A154" si="43">A122+1</f>
        <v>95</v>
      </c>
      <c r="B123" s="14" t="s">
        <v>1022</v>
      </c>
      <c r="C123" s="8" t="s">
        <v>833</v>
      </c>
      <c r="D123" s="14">
        <v>556</v>
      </c>
      <c r="E123" s="13">
        <v>560</v>
      </c>
      <c r="F123" s="13">
        <f t="shared" si="31"/>
        <v>4</v>
      </c>
      <c r="G123" s="13">
        <f t="shared" si="39"/>
        <v>570</v>
      </c>
      <c r="H123" s="13">
        <v>550</v>
      </c>
      <c r="I123" s="14">
        <v>600</v>
      </c>
      <c r="J123" s="15">
        <f t="shared" si="40"/>
        <v>50</v>
      </c>
      <c r="K123" s="19">
        <f t="shared" si="41"/>
        <v>1.0909090909090908</v>
      </c>
      <c r="L123" s="16">
        <v>500</v>
      </c>
      <c r="M123" s="16">
        <v>430</v>
      </c>
      <c r="N123" s="16">
        <v>720</v>
      </c>
      <c r="O123" s="16">
        <f t="shared" si="38"/>
        <v>1.2</v>
      </c>
      <c r="P123" s="13"/>
      <c r="Q123" s="14">
        <f t="shared" si="42"/>
        <v>590</v>
      </c>
    </row>
    <row r="124" spans="1:17" s="22" customFormat="1" x14ac:dyDescent="0.2">
      <c r="A124" s="14">
        <f t="shared" si="43"/>
        <v>96</v>
      </c>
      <c r="B124" s="14" t="s">
        <v>1023</v>
      </c>
      <c r="C124" s="8" t="s">
        <v>834</v>
      </c>
      <c r="D124" s="14">
        <v>185</v>
      </c>
      <c r="E124" s="13">
        <v>190</v>
      </c>
      <c r="F124" s="13">
        <f t="shared" si="31"/>
        <v>5</v>
      </c>
      <c r="G124" s="13">
        <f t="shared" si="39"/>
        <v>200</v>
      </c>
      <c r="H124" s="13">
        <v>200</v>
      </c>
      <c r="I124" s="14">
        <v>300</v>
      </c>
      <c r="J124" s="15">
        <f t="shared" si="40"/>
        <v>100</v>
      </c>
      <c r="K124" s="19">
        <f t="shared" si="41"/>
        <v>1.5</v>
      </c>
      <c r="L124" s="16">
        <v>210</v>
      </c>
      <c r="M124" s="16">
        <v>185</v>
      </c>
      <c r="N124" s="16">
        <v>360</v>
      </c>
      <c r="O124" s="16">
        <f t="shared" si="38"/>
        <v>1.2</v>
      </c>
      <c r="P124" s="13"/>
      <c r="Q124" s="14">
        <f t="shared" si="42"/>
        <v>290</v>
      </c>
    </row>
    <row r="125" spans="1:17" s="22" customFormat="1" x14ac:dyDescent="0.2">
      <c r="A125" s="14">
        <f t="shared" si="43"/>
        <v>97</v>
      </c>
      <c r="B125" s="14" t="s">
        <v>1024</v>
      </c>
      <c r="C125" s="8" t="s">
        <v>835</v>
      </c>
      <c r="D125" s="14">
        <v>185</v>
      </c>
      <c r="E125" s="13">
        <v>190</v>
      </c>
      <c r="F125" s="13">
        <f t="shared" si="31"/>
        <v>5</v>
      </c>
      <c r="G125" s="13">
        <f t="shared" si="39"/>
        <v>200</v>
      </c>
      <c r="H125" s="13">
        <v>200</v>
      </c>
      <c r="I125" s="14">
        <v>300</v>
      </c>
      <c r="J125" s="15">
        <f t="shared" si="40"/>
        <v>100</v>
      </c>
      <c r="K125" s="19">
        <f t="shared" si="41"/>
        <v>1.5</v>
      </c>
      <c r="L125" s="16">
        <v>210</v>
      </c>
      <c r="M125" s="16">
        <v>185</v>
      </c>
      <c r="N125" s="16">
        <v>360</v>
      </c>
      <c r="O125" s="16">
        <f t="shared" si="38"/>
        <v>1.2</v>
      </c>
      <c r="P125" s="13"/>
      <c r="Q125" s="14">
        <f t="shared" si="42"/>
        <v>290</v>
      </c>
    </row>
    <row r="126" spans="1:17" s="22" customFormat="1" x14ac:dyDescent="0.2">
      <c r="A126" s="14">
        <f t="shared" si="43"/>
        <v>98</v>
      </c>
      <c r="B126" s="14" t="s">
        <v>1026</v>
      </c>
      <c r="C126" s="8" t="s">
        <v>836</v>
      </c>
      <c r="D126" s="14">
        <v>185</v>
      </c>
      <c r="E126" s="13">
        <v>190</v>
      </c>
      <c r="F126" s="13">
        <f t="shared" si="31"/>
        <v>5</v>
      </c>
      <c r="G126" s="13">
        <f t="shared" si="39"/>
        <v>200</v>
      </c>
      <c r="H126" s="13">
        <v>200</v>
      </c>
      <c r="I126" s="14">
        <v>300</v>
      </c>
      <c r="J126" s="15">
        <f t="shared" si="40"/>
        <v>100</v>
      </c>
      <c r="K126" s="19">
        <f t="shared" si="41"/>
        <v>1.5</v>
      </c>
      <c r="L126" s="16">
        <v>210</v>
      </c>
      <c r="M126" s="16">
        <v>185</v>
      </c>
      <c r="N126" s="16">
        <v>360</v>
      </c>
      <c r="O126" s="16">
        <f t="shared" si="38"/>
        <v>1.2</v>
      </c>
      <c r="P126" s="13"/>
      <c r="Q126" s="14">
        <f t="shared" si="42"/>
        <v>290</v>
      </c>
    </row>
    <row r="127" spans="1:17" s="22" customFormat="1" x14ac:dyDescent="0.2">
      <c r="A127" s="14">
        <f t="shared" si="43"/>
        <v>99</v>
      </c>
      <c r="B127" s="14" t="s">
        <v>1027</v>
      </c>
      <c r="C127" s="8" t="s">
        <v>837</v>
      </c>
      <c r="D127" s="14">
        <v>139</v>
      </c>
      <c r="E127" s="13">
        <v>140</v>
      </c>
      <c r="F127" s="13">
        <f t="shared" si="31"/>
        <v>1</v>
      </c>
      <c r="G127" s="13">
        <f t="shared" si="39"/>
        <v>150</v>
      </c>
      <c r="H127" s="13">
        <v>150</v>
      </c>
      <c r="I127" s="14">
        <v>200</v>
      </c>
      <c r="J127" s="15">
        <f t="shared" si="40"/>
        <v>50</v>
      </c>
      <c r="K127" s="19">
        <f t="shared" si="41"/>
        <v>1.3333333333333333</v>
      </c>
      <c r="L127" s="16">
        <v>165</v>
      </c>
      <c r="M127" s="16">
        <v>145</v>
      </c>
      <c r="N127" s="16">
        <v>240</v>
      </c>
      <c r="O127" s="16">
        <f t="shared" si="38"/>
        <v>1.2</v>
      </c>
      <c r="P127" s="13"/>
      <c r="Q127" s="14">
        <f t="shared" si="42"/>
        <v>190</v>
      </c>
    </row>
    <row r="128" spans="1:17" s="22" customFormat="1" x14ac:dyDescent="0.2">
      <c r="A128" s="14">
        <f t="shared" si="43"/>
        <v>100</v>
      </c>
      <c r="B128" s="14" t="s">
        <v>1028</v>
      </c>
      <c r="C128" s="8" t="s">
        <v>838</v>
      </c>
      <c r="D128" s="14">
        <v>185</v>
      </c>
      <c r="E128" s="13">
        <v>190</v>
      </c>
      <c r="F128" s="13">
        <f t="shared" si="31"/>
        <v>5</v>
      </c>
      <c r="G128" s="13">
        <f t="shared" si="39"/>
        <v>200</v>
      </c>
      <c r="H128" s="13">
        <v>200</v>
      </c>
      <c r="I128" s="14">
        <v>300</v>
      </c>
      <c r="J128" s="15">
        <f t="shared" si="40"/>
        <v>100</v>
      </c>
      <c r="K128" s="19">
        <f t="shared" si="41"/>
        <v>1.5</v>
      </c>
      <c r="L128" s="24" t="s">
        <v>1466</v>
      </c>
      <c r="M128" s="24" t="s">
        <v>1466</v>
      </c>
      <c r="N128" s="24" t="s">
        <v>1466</v>
      </c>
      <c r="O128" s="16" t="e">
        <f t="shared" si="38"/>
        <v>#VALUE!</v>
      </c>
      <c r="P128" s="13"/>
      <c r="Q128" s="14">
        <f t="shared" si="42"/>
        <v>290</v>
      </c>
    </row>
    <row r="129" spans="1:17" s="22" customFormat="1" x14ac:dyDescent="0.2">
      <c r="A129" s="14">
        <f t="shared" si="43"/>
        <v>101</v>
      </c>
      <c r="B129" s="14" t="s">
        <v>1030</v>
      </c>
      <c r="C129" s="8" t="s">
        <v>839</v>
      </c>
      <c r="D129" s="14">
        <v>232</v>
      </c>
      <c r="E129" s="13">
        <v>230</v>
      </c>
      <c r="F129" s="13">
        <f t="shared" si="31"/>
        <v>-2</v>
      </c>
      <c r="G129" s="13">
        <f t="shared" si="39"/>
        <v>240</v>
      </c>
      <c r="H129" s="13">
        <v>250</v>
      </c>
      <c r="I129" s="14">
        <v>300</v>
      </c>
      <c r="J129" s="15">
        <f t="shared" si="40"/>
        <v>50</v>
      </c>
      <c r="K129" s="19">
        <f t="shared" si="41"/>
        <v>1.2</v>
      </c>
      <c r="L129" s="16">
        <v>165</v>
      </c>
      <c r="M129" s="16">
        <v>145</v>
      </c>
      <c r="N129" s="16">
        <v>360</v>
      </c>
      <c r="O129" s="16">
        <f t="shared" si="38"/>
        <v>1.2</v>
      </c>
      <c r="P129" s="13"/>
      <c r="Q129" s="14">
        <f t="shared" si="42"/>
        <v>290</v>
      </c>
    </row>
    <row r="130" spans="1:17" s="22" customFormat="1" x14ac:dyDescent="0.2">
      <c r="A130" s="14">
        <f t="shared" si="43"/>
        <v>102</v>
      </c>
      <c r="B130" s="14" t="s">
        <v>1031</v>
      </c>
      <c r="C130" s="8" t="s">
        <v>840</v>
      </c>
      <c r="D130" s="14">
        <v>370</v>
      </c>
      <c r="E130" s="13">
        <v>370</v>
      </c>
      <c r="F130" s="13">
        <f t="shared" si="31"/>
        <v>0</v>
      </c>
      <c r="G130" s="13">
        <f t="shared" si="39"/>
        <v>380</v>
      </c>
      <c r="H130" s="13">
        <v>400</v>
      </c>
      <c r="I130" s="14">
        <v>500</v>
      </c>
      <c r="J130" s="15">
        <f t="shared" si="40"/>
        <v>100</v>
      </c>
      <c r="K130" s="19">
        <f t="shared" si="41"/>
        <v>1.25</v>
      </c>
      <c r="L130" s="16">
        <v>205</v>
      </c>
      <c r="M130" s="16">
        <v>180</v>
      </c>
      <c r="N130" s="16">
        <v>600</v>
      </c>
      <c r="O130" s="16">
        <f t="shared" si="38"/>
        <v>1.2</v>
      </c>
      <c r="P130" s="13"/>
      <c r="Q130" s="14">
        <f t="shared" si="42"/>
        <v>490</v>
      </c>
    </row>
    <row r="131" spans="1:17" s="22" customFormat="1" x14ac:dyDescent="0.2">
      <c r="A131" s="14">
        <f t="shared" si="43"/>
        <v>103</v>
      </c>
      <c r="B131" s="14" t="s">
        <v>1032</v>
      </c>
      <c r="C131" s="8" t="s">
        <v>860</v>
      </c>
      <c r="D131" s="14">
        <v>162</v>
      </c>
      <c r="E131" s="13">
        <v>160</v>
      </c>
      <c r="F131" s="13">
        <f t="shared" si="31"/>
        <v>-2</v>
      </c>
      <c r="G131" s="13">
        <f t="shared" si="39"/>
        <v>170</v>
      </c>
      <c r="H131" s="13">
        <v>150</v>
      </c>
      <c r="I131" s="14">
        <v>200</v>
      </c>
      <c r="J131" s="15">
        <f t="shared" si="40"/>
        <v>50</v>
      </c>
      <c r="K131" s="19">
        <f t="shared" si="41"/>
        <v>1.3333333333333333</v>
      </c>
      <c r="L131" s="16">
        <v>170</v>
      </c>
      <c r="M131" s="16">
        <v>150</v>
      </c>
      <c r="N131" s="16">
        <v>240</v>
      </c>
      <c r="O131" s="16">
        <f t="shared" si="38"/>
        <v>1.2</v>
      </c>
      <c r="P131" s="13"/>
      <c r="Q131" s="14">
        <f t="shared" si="42"/>
        <v>190</v>
      </c>
    </row>
    <row r="132" spans="1:17" s="22" customFormat="1" x14ac:dyDescent="0.2">
      <c r="A132" s="14">
        <f t="shared" si="43"/>
        <v>104</v>
      </c>
      <c r="B132" s="14" t="s">
        <v>1032</v>
      </c>
      <c r="C132" s="8" t="s">
        <v>861</v>
      </c>
      <c r="D132" s="14"/>
      <c r="E132" s="13"/>
      <c r="F132" s="13"/>
      <c r="G132" s="13"/>
      <c r="H132" s="24" t="s">
        <v>1466</v>
      </c>
      <c r="I132" s="24" t="s">
        <v>1466</v>
      </c>
      <c r="J132" s="24" t="s">
        <v>1466</v>
      </c>
      <c r="K132" s="24" t="s">
        <v>1466</v>
      </c>
      <c r="L132" s="16">
        <v>210</v>
      </c>
      <c r="M132" s="16">
        <v>185</v>
      </c>
      <c r="N132" s="16">
        <v>360</v>
      </c>
      <c r="O132" s="16" t="e">
        <f t="shared" si="38"/>
        <v>#VALUE!</v>
      </c>
      <c r="P132" s="13"/>
      <c r="Q132" s="14">
        <v>340</v>
      </c>
    </row>
    <row r="133" spans="1:17" s="22" customFormat="1" x14ac:dyDescent="0.2">
      <c r="A133" s="14">
        <f t="shared" si="43"/>
        <v>105</v>
      </c>
      <c r="B133" s="14" t="s">
        <v>1027</v>
      </c>
      <c r="C133" s="8" t="s">
        <v>862</v>
      </c>
      <c r="D133" s="14">
        <v>216</v>
      </c>
      <c r="E133" s="13">
        <v>220</v>
      </c>
      <c r="F133" s="13">
        <f t="shared" ref="F133:F151" si="44">E133-D133</f>
        <v>4</v>
      </c>
      <c r="G133" s="13">
        <f t="shared" ref="G133:G151" si="45">E133+10</f>
        <v>230</v>
      </c>
      <c r="H133" s="13">
        <v>250</v>
      </c>
      <c r="I133" s="14">
        <v>400</v>
      </c>
      <c r="J133" s="15">
        <f t="shared" ref="J133:J151" si="46">I133-H133</f>
        <v>150</v>
      </c>
      <c r="K133" s="19">
        <f t="shared" ref="K133:K151" si="47">I133/H133</f>
        <v>1.6</v>
      </c>
      <c r="L133" s="16">
        <v>210</v>
      </c>
      <c r="M133" s="16">
        <v>185</v>
      </c>
      <c r="N133" s="16">
        <v>480</v>
      </c>
      <c r="O133" s="16">
        <f t="shared" si="38"/>
        <v>1.2</v>
      </c>
      <c r="P133" s="13"/>
      <c r="Q133" s="14">
        <f t="shared" ref="Q133:Q151" si="48">I133-10</f>
        <v>390</v>
      </c>
    </row>
    <row r="134" spans="1:17" s="22" customFormat="1" x14ac:dyDescent="0.2">
      <c r="A134" s="57">
        <f t="shared" si="43"/>
        <v>106</v>
      </c>
      <c r="B134" s="14" t="s">
        <v>1025</v>
      </c>
      <c r="C134" s="8" t="s">
        <v>1033</v>
      </c>
      <c r="D134" s="14">
        <v>216</v>
      </c>
      <c r="E134" s="13">
        <v>220</v>
      </c>
      <c r="F134" s="13">
        <f t="shared" si="44"/>
        <v>4</v>
      </c>
      <c r="G134" s="13">
        <f t="shared" si="45"/>
        <v>230</v>
      </c>
      <c r="H134" s="13">
        <v>250</v>
      </c>
      <c r="I134" s="14">
        <v>400</v>
      </c>
      <c r="J134" s="15">
        <f t="shared" si="46"/>
        <v>150</v>
      </c>
      <c r="K134" s="19">
        <f t="shared" si="47"/>
        <v>1.6</v>
      </c>
      <c r="L134" s="16">
        <v>220</v>
      </c>
      <c r="M134" s="16">
        <v>190</v>
      </c>
      <c r="N134" s="16">
        <v>480</v>
      </c>
      <c r="O134" s="16">
        <f t="shared" si="38"/>
        <v>1.2</v>
      </c>
      <c r="P134" s="13"/>
      <c r="Q134" s="14">
        <f t="shared" si="48"/>
        <v>390</v>
      </c>
    </row>
    <row r="135" spans="1:17" s="22" customFormat="1" x14ac:dyDescent="0.2">
      <c r="A135" s="14">
        <f t="shared" si="43"/>
        <v>107</v>
      </c>
      <c r="B135" s="14" t="s">
        <v>1034</v>
      </c>
      <c r="C135" s="8" t="s">
        <v>863</v>
      </c>
      <c r="D135" s="14">
        <v>216</v>
      </c>
      <c r="E135" s="13">
        <v>220</v>
      </c>
      <c r="F135" s="13">
        <f t="shared" si="44"/>
        <v>4</v>
      </c>
      <c r="G135" s="13">
        <f t="shared" si="45"/>
        <v>230</v>
      </c>
      <c r="H135" s="13">
        <v>250</v>
      </c>
      <c r="I135" s="14">
        <v>400</v>
      </c>
      <c r="J135" s="15">
        <f t="shared" si="46"/>
        <v>150</v>
      </c>
      <c r="K135" s="19">
        <f t="shared" si="47"/>
        <v>1.6</v>
      </c>
      <c r="L135" s="16">
        <v>220</v>
      </c>
      <c r="M135" s="16">
        <v>190</v>
      </c>
      <c r="N135" s="16">
        <v>480</v>
      </c>
      <c r="O135" s="16">
        <f t="shared" si="38"/>
        <v>1.2</v>
      </c>
      <c r="P135" s="13"/>
      <c r="Q135" s="14">
        <f t="shared" si="48"/>
        <v>390</v>
      </c>
    </row>
    <row r="136" spans="1:17" s="22" customFormat="1" x14ac:dyDescent="0.2">
      <c r="A136" s="14">
        <f t="shared" si="43"/>
        <v>108</v>
      </c>
      <c r="B136" s="14" t="s">
        <v>1035</v>
      </c>
      <c r="C136" s="8" t="s">
        <v>864</v>
      </c>
      <c r="D136" s="14">
        <v>180</v>
      </c>
      <c r="E136" s="13">
        <v>180</v>
      </c>
      <c r="F136" s="13">
        <f t="shared" si="44"/>
        <v>0</v>
      </c>
      <c r="G136" s="13">
        <f t="shared" si="45"/>
        <v>190</v>
      </c>
      <c r="H136" s="13">
        <v>200</v>
      </c>
      <c r="I136" s="14">
        <v>300</v>
      </c>
      <c r="J136" s="15">
        <f t="shared" si="46"/>
        <v>100</v>
      </c>
      <c r="K136" s="19">
        <f t="shared" si="47"/>
        <v>1.5</v>
      </c>
      <c r="L136" s="16">
        <v>210</v>
      </c>
      <c r="M136" s="16">
        <v>185</v>
      </c>
      <c r="N136" s="16">
        <v>360</v>
      </c>
      <c r="O136" s="16">
        <f t="shared" si="38"/>
        <v>1.2</v>
      </c>
      <c r="P136" s="13"/>
      <c r="Q136" s="14">
        <f t="shared" si="48"/>
        <v>290</v>
      </c>
    </row>
    <row r="137" spans="1:17" s="22" customFormat="1" x14ac:dyDescent="0.2">
      <c r="A137" s="14">
        <f t="shared" si="43"/>
        <v>109</v>
      </c>
      <c r="B137" s="14" t="s">
        <v>1036</v>
      </c>
      <c r="C137" s="8" t="s">
        <v>865</v>
      </c>
      <c r="D137" s="14">
        <v>260</v>
      </c>
      <c r="E137" s="13">
        <v>260</v>
      </c>
      <c r="F137" s="13">
        <f t="shared" si="44"/>
        <v>0</v>
      </c>
      <c r="G137" s="13">
        <f t="shared" si="45"/>
        <v>270</v>
      </c>
      <c r="H137" s="13">
        <v>250</v>
      </c>
      <c r="I137" s="14">
        <v>400</v>
      </c>
      <c r="J137" s="15">
        <f t="shared" si="46"/>
        <v>150</v>
      </c>
      <c r="K137" s="19">
        <f t="shared" si="47"/>
        <v>1.6</v>
      </c>
      <c r="L137" s="16">
        <v>300</v>
      </c>
      <c r="M137" s="16">
        <v>265</v>
      </c>
      <c r="N137" s="16">
        <v>480</v>
      </c>
      <c r="O137" s="16">
        <f t="shared" si="38"/>
        <v>1.2</v>
      </c>
      <c r="P137" s="13"/>
      <c r="Q137" s="14">
        <f t="shared" si="48"/>
        <v>390</v>
      </c>
    </row>
    <row r="138" spans="1:17" s="22" customFormat="1" x14ac:dyDescent="0.2">
      <c r="A138" s="14">
        <f t="shared" si="43"/>
        <v>110</v>
      </c>
      <c r="B138" s="14" t="s">
        <v>1037</v>
      </c>
      <c r="C138" s="8" t="s">
        <v>210</v>
      </c>
      <c r="D138" s="14">
        <v>180</v>
      </c>
      <c r="E138" s="13">
        <v>180</v>
      </c>
      <c r="F138" s="13">
        <f t="shared" si="44"/>
        <v>0</v>
      </c>
      <c r="G138" s="13">
        <f t="shared" si="45"/>
        <v>190</v>
      </c>
      <c r="H138" s="13">
        <v>200</v>
      </c>
      <c r="I138" s="14">
        <v>300</v>
      </c>
      <c r="J138" s="15">
        <f t="shared" si="46"/>
        <v>100</v>
      </c>
      <c r="K138" s="19">
        <f t="shared" si="47"/>
        <v>1.5</v>
      </c>
      <c r="L138" s="16">
        <v>210</v>
      </c>
      <c r="M138" s="16">
        <v>185</v>
      </c>
      <c r="N138" s="16">
        <v>360</v>
      </c>
      <c r="O138" s="16">
        <f t="shared" si="38"/>
        <v>1.2</v>
      </c>
      <c r="P138" s="13"/>
      <c r="Q138" s="14">
        <f t="shared" si="48"/>
        <v>290</v>
      </c>
    </row>
    <row r="139" spans="1:17" s="22" customFormat="1" x14ac:dyDescent="0.2">
      <c r="A139" s="14">
        <f t="shared" si="43"/>
        <v>111</v>
      </c>
      <c r="B139" s="14" t="s">
        <v>1038</v>
      </c>
      <c r="C139" s="8" t="s">
        <v>211</v>
      </c>
      <c r="D139" s="14">
        <v>180</v>
      </c>
      <c r="E139" s="13">
        <v>180</v>
      </c>
      <c r="F139" s="13">
        <f t="shared" si="44"/>
        <v>0</v>
      </c>
      <c r="G139" s="13">
        <f t="shared" si="45"/>
        <v>190</v>
      </c>
      <c r="H139" s="13">
        <v>200</v>
      </c>
      <c r="I139" s="14">
        <v>300</v>
      </c>
      <c r="J139" s="15">
        <f t="shared" si="46"/>
        <v>100</v>
      </c>
      <c r="K139" s="19">
        <f t="shared" si="47"/>
        <v>1.5</v>
      </c>
      <c r="L139" s="16">
        <v>210</v>
      </c>
      <c r="M139" s="16">
        <v>185</v>
      </c>
      <c r="N139" s="16">
        <v>360</v>
      </c>
      <c r="O139" s="16">
        <f t="shared" si="38"/>
        <v>1.2</v>
      </c>
      <c r="P139" s="13"/>
      <c r="Q139" s="14">
        <f t="shared" si="48"/>
        <v>290</v>
      </c>
    </row>
    <row r="140" spans="1:17" s="22" customFormat="1" x14ac:dyDescent="0.2">
      <c r="A140" s="14">
        <f t="shared" si="43"/>
        <v>112</v>
      </c>
      <c r="B140" s="14" t="s">
        <v>1028</v>
      </c>
      <c r="C140" s="8" t="s">
        <v>212</v>
      </c>
      <c r="D140" s="14">
        <v>130</v>
      </c>
      <c r="E140" s="13">
        <v>130</v>
      </c>
      <c r="F140" s="13">
        <f t="shared" si="44"/>
        <v>0</v>
      </c>
      <c r="G140" s="13">
        <f t="shared" si="45"/>
        <v>140</v>
      </c>
      <c r="H140" s="13">
        <v>150</v>
      </c>
      <c r="I140" s="14">
        <v>200</v>
      </c>
      <c r="J140" s="15">
        <f t="shared" si="46"/>
        <v>50</v>
      </c>
      <c r="K140" s="19">
        <f t="shared" si="47"/>
        <v>1.3333333333333333</v>
      </c>
      <c r="L140" s="16">
        <v>165</v>
      </c>
      <c r="M140" s="16">
        <v>145</v>
      </c>
      <c r="N140" s="16">
        <v>240</v>
      </c>
      <c r="O140" s="16">
        <f t="shared" si="38"/>
        <v>1.2</v>
      </c>
      <c r="P140" s="13"/>
      <c r="Q140" s="14">
        <f t="shared" si="48"/>
        <v>190</v>
      </c>
    </row>
    <row r="141" spans="1:17" s="22" customFormat="1" x14ac:dyDescent="0.2">
      <c r="A141" s="14">
        <f t="shared" si="43"/>
        <v>113</v>
      </c>
      <c r="B141" s="20" t="s">
        <v>1032</v>
      </c>
      <c r="C141" s="8" t="s">
        <v>214</v>
      </c>
      <c r="D141" s="14">
        <v>155</v>
      </c>
      <c r="E141" s="13">
        <v>160</v>
      </c>
      <c r="F141" s="13">
        <f t="shared" si="44"/>
        <v>5</v>
      </c>
      <c r="G141" s="13">
        <f t="shared" si="45"/>
        <v>170</v>
      </c>
      <c r="H141" s="13">
        <v>150</v>
      </c>
      <c r="I141" s="14">
        <v>200</v>
      </c>
      <c r="J141" s="15">
        <f t="shared" si="46"/>
        <v>50</v>
      </c>
      <c r="K141" s="19">
        <f t="shared" si="47"/>
        <v>1.3333333333333333</v>
      </c>
      <c r="L141" s="16">
        <v>210</v>
      </c>
      <c r="M141" s="16">
        <v>185</v>
      </c>
      <c r="N141" s="16">
        <v>240</v>
      </c>
      <c r="O141" s="16">
        <f t="shared" si="38"/>
        <v>1.2</v>
      </c>
      <c r="P141" s="13"/>
      <c r="Q141" s="14">
        <f t="shared" si="48"/>
        <v>190</v>
      </c>
    </row>
    <row r="142" spans="1:17" s="22" customFormat="1" x14ac:dyDescent="0.2">
      <c r="A142" s="14">
        <f t="shared" si="43"/>
        <v>114</v>
      </c>
      <c r="B142" s="20" t="s">
        <v>1039</v>
      </c>
      <c r="C142" s="8" t="s">
        <v>215</v>
      </c>
      <c r="D142" s="14">
        <v>180</v>
      </c>
      <c r="E142" s="13">
        <v>180</v>
      </c>
      <c r="F142" s="13">
        <f t="shared" si="44"/>
        <v>0</v>
      </c>
      <c r="G142" s="13">
        <f t="shared" si="45"/>
        <v>190</v>
      </c>
      <c r="H142" s="13">
        <v>200</v>
      </c>
      <c r="I142" s="14">
        <v>300</v>
      </c>
      <c r="J142" s="15">
        <f t="shared" si="46"/>
        <v>100</v>
      </c>
      <c r="K142" s="19">
        <f t="shared" si="47"/>
        <v>1.5</v>
      </c>
      <c r="L142" s="16">
        <v>210</v>
      </c>
      <c r="M142" s="16">
        <v>185</v>
      </c>
      <c r="N142" s="16">
        <v>360</v>
      </c>
      <c r="O142" s="16">
        <f t="shared" si="38"/>
        <v>1.2</v>
      </c>
      <c r="P142" s="13"/>
      <c r="Q142" s="14">
        <f t="shared" si="48"/>
        <v>290</v>
      </c>
    </row>
    <row r="143" spans="1:17" s="22" customFormat="1" ht="29.25" customHeight="1" x14ac:dyDescent="0.2">
      <c r="A143" s="14">
        <f t="shared" si="43"/>
        <v>115</v>
      </c>
      <c r="B143" s="56" t="s">
        <v>1040</v>
      </c>
      <c r="C143" s="8" t="s">
        <v>216</v>
      </c>
      <c r="D143" s="14">
        <v>180</v>
      </c>
      <c r="E143" s="13">
        <v>180</v>
      </c>
      <c r="F143" s="13">
        <f t="shared" si="44"/>
        <v>0</v>
      </c>
      <c r="G143" s="13">
        <f t="shared" si="45"/>
        <v>190</v>
      </c>
      <c r="H143" s="13">
        <v>200</v>
      </c>
      <c r="I143" s="14">
        <v>300</v>
      </c>
      <c r="J143" s="15">
        <f t="shared" si="46"/>
        <v>100</v>
      </c>
      <c r="K143" s="19">
        <f t="shared" si="47"/>
        <v>1.5</v>
      </c>
      <c r="L143" s="16">
        <v>210</v>
      </c>
      <c r="M143" s="16">
        <v>185</v>
      </c>
      <c r="N143" s="16">
        <v>360</v>
      </c>
      <c r="O143" s="16">
        <f t="shared" si="38"/>
        <v>1.2</v>
      </c>
      <c r="P143" s="13"/>
      <c r="Q143" s="14">
        <f t="shared" si="48"/>
        <v>290</v>
      </c>
    </row>
    <row r="144" spans="1:17" s="22" customFormat="1" x14ac:dyDescent="0.2">
      <c r="A144" s="14">
        <f t="shared" si="43"/>
        <v>116</v>
      </c>
      <c r="B144" s="14" t="s">
        <v>1041</v>
      </c>
      <c r="C144" s="8" t="s">
        <v>217</v>
      </c>
      <c r="D144" s="14">
        <v>180</v>
      </c>
      <c r="E144" s="13">
        <v>180</v>
      </c>
      <c r="F144" s="13">
        <f t="shared" si="44"/>
        <v>0</v>
      </c>
      <c r="G144" s="13">
        <f t="shared" si="45"/>
        <v>190</v>
      </c>
      <c r="H144" s="13">
        <v>200</v>
      </c>
      <c r="I144" s="14">
        <v>400</v>
      </c>
      <c r="J144" s="15">
        <f t="shared" si="46"/>
        <v>200</v>
      </c>
      <c r="K144" s="19">
        <f t="shared" si="47"/>
        <v>2</v>
      </c>
      <c r="L144" s="16">
        <v>210</v>
      </c>
      <c r="M144" s="16">
        <v>185</v>
      </c>
      <c r="N144" s="16">
        <v>480</v>
      </c>
      <c r="O144" s="16">
        <f t="shared" si="38"/>
        <v>1.2</v>
      </c>
      <c r="P144" s="13"/>
      <c r="Q144" s="14">
        <f t="shared" si="48"/>
        <v>390</v>
      </c>
    </row>
    <row r="145" spans="1:17" s="22" customFormat="1" ht="30" x14ac:dyDescent="0.2">
      <c r="A145" s="14">
        <f t="shared" si="43"/>
        <v>117</v>
      </c>
      <c r="B145" s="14" t="s">
        <v>1042</v>
      </c>
      <c r="C145" s="8" t="s">
        <v>219</v>
      </c>
      <c r="D145" s="14">
        <v>235</v>
      </c>
      <c r="E145" s="13">
        <v>240</v>
      </c>
      <c r="F145" s="13">
        <f t="shared" si="44"/>
        <v>5</v>
      </c>
      <c r="G145" s="13">
        <f t="shared" si="45"/>
        <v>250</v>
      </c>
      <c r="H145" s="13">
        <v>250</v>
      </c>
      <c r="I145" s="14">
        <v>400</v>
      </c>
      <c r="J145" s="15">
        <f t="shared" si="46"/>
        <v>150</v>
      </c>
      <c r="K145" s="19">
        <f t="shared" si="47"/>
        <v>1.6</v>
      </c>
      <c r="L145" s="24" t="s">
        <v>1466</v>
      </c>
      <c r="M145" s="16">
        <v>245</v>
      </c>
      <c r="N145" s="16">
        <v>480</v>
      </c>
      <c r="O145" s="16">
        <f t="shared" si="38"/>
        <v>1.2</v>
      </c>
      <c r="P145" s="13"/>
      <c r="Q145" s="14">
        <f t="shared" si="48"/>
        <v>390</v>
      </c>
    </row>
    <row r="146" spans="1:17" s="22" customFormat="1" ht="30" x14ac:dyDescent="0.2">
      <c r="A146" s="14">
        <f t="shared" si="43"/>
        <v>118</v>
      </c>
      <c r="B146" s="14" t="s">
        <v>1042</v>
      </c>
      <c r="C146" s="8" t="s">
        <v>220</v>
      </c>
      <c r="D146" s="14">
        <v>415</v>
      </c>
      <c r="E146" s="13">
        <v>420</v>
      </c>
      <c r="F146" s="13">
        <f t="shared" si="44"/>
        <v>5</v>
      </c>
      <c r="G146" s="13">
        <f t="shared" si="45"/>
        <v>430</v>
      </c>
      <c r="H146" s="13">
        <v>450</v>
      </c>
      <c r="I146" s="14">
        <v>500</v>
      </c>
      <c r="J146" s="15">
        <f t="shared" si="46"/>
        <v>50</v>
      </c>
      <c r="K146" s="19">
        <f t="shared" si="47"/>
        <v>1.1111111111111112</v>
      </c>
      <c r="L146" s="24" t="s">
        <v>1466</v>
      </c>
      <c r="M146" s="16">
        <v>400</v>
      </c>
      <c r="N146" s="16">
        <v>600</v>
      </c>
      <c r="O146" s="16">
        <f t="shared" si="38"/>
        <v>1.2</v>
      </c>
      <c r="P146" s="13"/>
      <c r="Q146" s="14">
        <f t="shared" si="48"/>
        <v>490</v>
      </c>
    </row>
    <row r="147" spans="1:17" s="22" customFormat="1" x14ac:dyDescent="0.2">
      <c r="A147" s="14">
        <f t="shared" si="43"/>
        <v>119</v>
      </c>
      <c r="B147" s="14" t="s">
        <v>1042</v>
      </c>
      <c r="C147" s="8" t="s">
        <v>221</v>
      </c>
      <c r="D147" s="14">
        <v>140</v>
      </c>
      <c r="E147" s="13">
        <v>140</v>
      </c>
      <c r="F147" s="13">
        <f t="shared" si="44"/>
        <v>0</v>
      </c>
      <c r="G147" s="13">
        <f t="shared" si="45"/>
        <v>150</v>
      </c>
      <c r="H147" s="13">
        <v>150</v>
      </c>
      <c r="I147" s="14">
        <v>200</v>
      </c>
      <c r="J147" s="15">
        <f t="shared" si="46"/>
        <v>50</v>
      </c>
      <c r="K147" s="19">
        <f t="shared" si="47"/>
        <v>1.3333333333333333</v>
      </c>
      <c r="L147" s="24" t="s">
        <v>1466</v>
      </c>
      <c r="M147" s="16">
        <v>145</v>
      </c>
      <c r="N147" s="16">
        <v>240</v>
      </c>
      <c r="O147" s="16">
        <f t="shared" si="38"/>
        <v>1.2</v>
      </c>
      <c r="P147" s="13"/>
      <c r="Q147" s="14">
        <f t="shared" si="48"/>
        <v>190</v>
      </c>
    </row>
    <row r="148" spans="1:17" s="22" customFormat="1" ht="30" x14ac:dyDescent="0.2">
      <c r="A148" s="14">
        <f t="shared" si="43"/>
        <v>120</v>
      </c>
      <c r="B148" s="14" t="s">
        <v>1042</v>
      </c>
      <c r="C148" s="8" t="s">
        <v>222</v>
      </c>
      <c r="D148" s="14">
        <v>235</v>
      </c>
      <c r="E148" s="13">
        <v>240</v>
      </c>
      <c r="F148" s="13">
        <f t="shared" si="44"/>
        <v>5</v>
      </c>
      <c r="G148" s="13">
        <f t="shared" si="45"/>
        <v>250</v>
      </c>
      <c r="H148" s="63">
        <v>250</v>
      </c>
      <c r="I148" s="14">
        <v>400</v>
      </c>
      <c r="J148" s="64">
        <f t="shared" si="46"/>
        <v>150</v>
      </c>
      <c r="K148" s="65">
        <f t="shared" si="47"/>
        <v>1.6</v>
      </c>
      <c r="L148" s="24" t="s">
        <v>1466</v>
      </c>
      <c r="M148" s="26">
        <v>245</v>
      </c>
      <c r="N148" s="26">
        <v>480</v>
      </c>
      <c r="O148" s="16">
        <f t="shared" si="38"/>
        <v>1.2</v>
      </c>
      <c r="P148" s="13"/>
      <c r="Q148" s="14">
        <f t="shared" si="48"/>
        <v>390</v>
      </c>
    </row>
    <row r="149" spans="1:17" s="22" customFormat="1" ht="30" x14ac:dyDescent="0.2">
      <c r="A149" s="14">
        <f t="shared" si="43"/>
        <v>121</v>
      </c>
      <c r="B149" s="14" t="s">
        <v>1042</v>
      </c>
      <c r="C149" s="8" t="s">
        <v>223</v>
      </c>
      <c r="D149" s="14">
        <v>415</v>
      </c>
      <c r="E149" s="13">
        <v>420</v>
      </c>
      <c r="F149" s="13">
        <f t="shared" si="44"/>
        <v>5</v>
      </c>
      <c r="G149" s="13">
        <f t="shared" si="45"/>
        <v>430</v>
      </c>
      <c r="H149" s="63">
        <v>450</v>
      </c>
      <c r="I149" s="14">
        <v>500</v>
      </c>
      <c r="J149" s="64">
        <f t="shared" si="46"/>
        <v>50</v>
      </c>
      <c r="K149" s="65">
        <f t="shared" si="47"/>
        <v>1.1111111111111112</v>
      </c>
      <c r="L149" s="24" t="s">
        <v>1466</v>
      </c>
      <c r="M149" s="26">
        <v>400</v>
      </c>
      <c r="N149" s="26">
        <v>600</v>
      </c>
      <c r="O149" s="16">
        <f t="shared" si="38"/>
        <v>1.2</v>
      </c>
      <c r="P149" s="13"/>
      <c r="Q149" s="14">
        <f t="shared" si="48"/>
        <v>490</v>
      </c>
    </row>
    <row r="150" spans="1:17" s="22" customFormat="1" x14ac:dyDescent="0.2">
      <c r="A150" s="14">
        <f t="shared" si="43"/>
        <v>122</v>
      </c>
      <c r="B150" s="14" t="s">
        <v>1043</v>
      </c>
      <c r="C150" s="8" t="s">
        <v>224</v>
      </c>
      <c r="D150" s="14">
        <v>200</v>
      </c>
      <c r="E150" s="13">
        <v>200</v>
      </c>
      <c r="F150" s="13">
        <f t="shared" si="44"/>
        <v>0</v>
      </c>
      <c r="G150" s="13">
        <f t="shared" si="45"/>
        <v>210</v>
      </c>
      <c r="H150" s="13">
        <v>200</v>
      </c>
      <c r="I150" s="14">
        <v>300</v>
      </c>
      <c r="J150" s="15">
        <f t="shared" si="46"/>
        <v>100</v>
      </c>
      <c r="K150" s="19">
        <f t="shared" si="47"/>
        <v>1.5</v>
      </c>
      <c r="L150" s="24" t="s">
        <v>1466</v>
      </c>
      <c r="M150" s="16">
        <v>230</v>
      </c>
      <c r="N150" s="16">
        <v>360</v>
      </c>
      <c r="O150" s="16">
        <f t="shared" si="38"/>
        <v>1.2</v>
      </c>
      <c r="P150" s="13"/>
      <c r="Q150" s="14">
        <f t="shared" si="48"/>
        <v>290</v>
      </c>
    </row>
    <row r="151" spans="1:17" s="22" customFormat="1" x14ac:dyDescent="0.2">
      <c r="A151" s="14">
        <f t="shared" si="43"/>
        <v>123</v>
      </c>
      <c r="B151" s="14" t="s">
        <v>1044</v>
      </c>
      <c r="C151" s="8" t="s">
        <v>225</v>
      </c>
      <c r="D151" s="14">
        <v>235</v>
      </c>
      <c r="E151" s="13">
        <v>240</v>
      </c>
      <c r="F151" s="13">
        <f t="shared" si="44"/>
        <v>5</v>
      </c>
      <c r="G151" s="13">
        <f t="shared" si="45"/>
        <v>250</v>
      </c>
      <c r="H151" s="13">
        <v>250</v>
      </c>
      <c r="I151" s="14">
        <v>300</v>
      </c>
      <c r="J151" s="15">
        <f t="shared" si="46"/>
        <v>50</v>
      </c>
      <c r="K151" s="19">
        <f t="shared" si="47"/>
        <v>1.2</v>
      </c>
      <c r="L151" s="24" t="s">
        <v>1466</v>
      </c>
      <c r="M151" s="24" t="s">
        <v>1466</v>
      </c>
      <c r="N151" s="24" t="s">
        <v>1466</v>
      </c>
      <c r="O151" s="16"/>
      <c r="P151" s="13"/>
      <c r="Q151" s="14">
        <f t="shared" si="48"/>
        <v>290</v>
      </c>
    </row>
    <row r="152" spans="1:17" s="22" customFormat="1" x14ac:dyDescent="0.2">
      <c r="A152" s="14">
        <f t="shared" si="43"/>
        <v>124</v>
      </c>
      <c r="B152" s="20" t="s">
        <v>1046</v>
      </c>
      <c r="C152" s="8" t="s">
        <v>226</v>
      </c>
      <c r="D152" s="14"/>
      <c r="E152" s="13"/>
      <c r="F152" s="13"/>
      <c r="G152" s="13"/>
      <c r="H152" s="24" t="s">
        <v>1466</v>
      </c>
      <c r="I152" s="24" t="s">
        <v>1466</v>
      </c>
      <c r="J152" s="24" t="s">
        <v>1466</v>
      </c>
      <c r="K152" s="24" t="s">
        <v>1466</v>
      </c>
      <c r="L152" s="49">
        <v>265</v>
      </c>
      <c r="M152" s="49">
        <v>230</v>
      </c>
      <c r="N152" s="49">
        <v>360</v>
      </c>
      <c r="O152" s="16" t="e">
        <f t="shared" ref="O152:O197" si="49">N152/I152</f>
        <v>#VALUE!</v>
      </c>
      <c r="P152" s="13"/>
      <c r="Q152" s="14">
        <v>340</v>
      </c>
    </row>
    <row r="153" spans="1:17" s="22" customFormat="1" x14ac:dyDescent="0.2">
      <c r="A153" s="14">
        <f t="shared" si="43"/>
        <v>125</v>
      </c>
      <c r="B153" s="20" t="s">
        <v>1045</v>
      </c>
      <c r="C153" s="8" t="s">
        <v>227</v>
      </c>
      <c r="D153" s="21">
        <v>194</v>
      </c>
      <c r="E153" s="13">
        <v>190</v>
      </c>
      <c r="F153" s="13">
        <f>E153-D153</f>
        <v>-4</v>
      </c>
      <c r="G153" s="13">
        <f>E153+10</f>
        <v>200</v>
      </c>
      <c r="H153" s="13">
        <v>200</v>
      </c>
      <c r="I153" s="14">
        <v>300</v>
      </c>
      <c r="J153" s="15">
        <f>I153-H153</f>
        <v>100</v>
      </c>
      <c r="K153" s="19">
        <f>I153/H153</f>
        <v>1.5</v>
      </c>
      <c r="L153" s="16">
        <v>210</v>
      </c>
      <c r="M153" s="16">
        <v>185</v>
      </c>
      <c r="N153" s="16">
        <v>360</v>
      </c>
      <c r="O153" s="16">
        <f t="shared" si="49"/>
        <v>1.2</v>
      </c>
      <c r="P153" s="13"/>
      <c r="Q153" s="14">
        <f>I153-10</f>
        <v>290</v>
      </c>
    </row>
    <row r="154" spans="1:17" s="22" customFormat="1" x14ac:dyDescent="0.2">
      <c r="A154" s="14">
        <f t="shared" si="43"/>
        <v>126</v>
      </c>
      <c r="B154" s="20" t="s">
        <v>1047</v>
      </c>
      <c r="C154" s="8" t="s">
        <v>228</v>
      </c>
      <c r="D154" s="14">
        <v>194</v>
      </c>
      <c r="E154" s="13">
        <v>190</v>
      </c>
      <c r="F154" s="13">
        <f>E154-D154</f>
        <v>-4</v>
      </c>
      <c r="G154" s="13">
        <f>E154+10</f>
        <v>200</v>
      </c>
      <c r="H154" s="13">
        <v>200</v>
      </c>
      <c r="I154" s="14">
        <v>300</v>
      </c>
      <c r="J154" s="15">
        <f>I154-H154</f>
        <v>100</v>
      </c>
      <c r="K154" s="19">
        <f>I154/H154</f>
        <v>1.5</v>
      </c>
      <c r="L154" s="16">
        <v>210</v>
      </c>
      <c r="M154" s="16">
        <v>185</v>
      </c>
      <c r="N154" s="16">
        <v>360</v>
      </c>
      <c r="O154" s="16">
        <f t="shared" si="49"/>
        <v>1.2</v>
      </c>
      <c r="P154" s="13"/>
      <c r="Q154" s="14">
        <f>I154-10</f>
        <v>290</v>
      </c>
    </row>
    <row r="155" spans="1:17" s="22" customFormat="1" x14ac:dyDescent="0.2">
      <c r="A155" s="14">
        <f t="shared" ref="A155:A186" si="50">A154+1</f>
        <v>127</v>
      </c>
      <c r="B155" s="20" t="s">
        <v>1049</v>
      </c>
      <c r="C155" s="8" t="s">
        <v>1048</v>
      </c>
      <c r="D155" s="14">
        <v>505</v>
      </c>
      <c r="E155" s="13">
        <v>510</v>
      </c>
      <c r="F155" s="13">
        <f>E155-D155</f>
        <v>5</v>
      </c>
      <c r="G155" s="13">
        <f>E155+10</f>
        <v>520</v>
      </c>
      <c r="H155" s="13">
        <v>500</v>
      </c>
      <c r="I155" s="14">
        <v>600</v>
      </c>
      <c r="J155" s="15">
        <f>I155-H155</f>
        <v>100</v>
      </c>
      <c r="K155" s="19">
        <f>I155/H155</f>
        <v>1.2</v>
      </c>
      <c r="L155" s="24" t="s">
        <v>1466</v>
      </c>
      <c r="M155" s="16">
        <v>535</v>
      </c>
      <c r="N155" s="16">
        <v>720</v>
      </c>
      <c r="O155" s="16">
        <f t="shared" si="49"/>
        <v>1.2</v>
      </c>
      <c r="P155" s="13"/>
      <c r="Q155" s="14">
        <f>I155-10</f>
        <v>590</v>
      </c>
    </row>
    <row r="156" spans="1:17" s="22" customFormat="1" x14ac:dyDescent="0.2">
      <c r="A156" s="14">
        <f t="shared" si="50"/>
        <v>128</v>
      </c>
      <c r="B156" s="20" t="s">
        <v>1046</v>
      </c>
      <c r="C156" s="8" t="s">
        <v>229</v>
      </c>
      <c r="D156" s="14">
        <v>220</v>
      </c>
      <c r="E156" s="13">
        <v>220</v>
      </c>
      <c r="F156" s="13">
        <f>E156-D156</f>
        <v>0</v>
      </c>
      <c r="G156" s="13">
        <f>E156+10</f>
        <v>230</v>
      </c>
      <c r="H156" s="13">
        <v>250</v>
      </c>
      <c r="I156" s="14">
        <v>300</v>
      </c>
      <c r="J156" s="15">
        <f>I156-H156</f>
        <v>50</v>
      </c>
      <c r="K156" s="19">
        <f>I156/H156</f>
        <v>1.2</v>
      </c>
      <c r="L156" s="16">
        <v>260</v>
      </c>
      <c r="M156" s="16">
        <v>230</v>
      </c>
      <c r="N156" s="16">
        <v>360</v>
      </c>
      <c r="O156" s="16">
        <f t="shared" si="49"/>
        <v>1.2</v>
      </c>
      <c r="P156" s="13"/>
      <c r="Q156" s="14">
        <f>I156-10</f>
        <v>290</v>
      </c>
    </row>
    <row r="157" spans="1:17" s="22" customFormat="1" x14ac:dyDescent="0.2">
      <c r="A157" s="14">
        <f t="shared" si="50"/>
        <v>129</v>
      </c>
      <c r="B157" s="20" t="s">
        <v>1042</v>
      </c>
      <c r="C157" s="8" t="s">
        <v>230</v>
      </c>
      <c r="D157" s="14">
        <v>470</v>
      </c>
      <c r="E157" s="13">
        <v>470</v>
      </c>
      <c r="F157" s="13">
        <f>E157-D157</f>
        <v>0</v>
      </c>
      <c r="G157" s="13">
        <f>E157+10</f>
        <v>480</v>
      </c>
      <c r="H157" s="13">
        <v>500</v>
      </c>
      <c r="I157" s="14">
        <v>600</v>
      </c>
      <c r="J157" s="15">
        <f>I157-H157</f>
        <v>100</v>
      </c>
      <c r="K157" s="19">
        <f>I157/H157</f>
        <v>1.2</v>
      </c>
      <c r="L157" s="24" t="s">
        <v>1466</v>
      </c>
      <c r="M157" s="16">
        <v>490</v>
      </c>
      <c r="N157" s="16">
        <v>720</v>
      </c>
      <c r="O157" s="16">
        <f t="shared" si="49"/>
        <v>1.2</v>
      </c>
      <c r="P157" s="13"/>
      <c r="Q157" s="14">
        <f>I157-10</f>
        <v>590</v>
      </c>
    </row>
    <row r="158" spans="1:17" s="22" customFormat="1" x14ac:dyDescent="0.2">
      <c r="A158" s="14">
        <f t="shared" si="50"/>
        <v>130</v>
      </c>
      <c r="B158" s="20" t="s">
        <v>1051</v>
      </c>
      <c r="C158" s="8" t="s">
        <v>231</v>
      </c>
      <c r="D158" s="14"/>
      <c r="E158" s="13"/>
      <c r="F158" s="13"/>
      <c r="G158" s="13"/>
      <c r="H158" s="14" t="s">
        <v>1466</v>
      </c>
      <c r="I158" s="14" t="s">
        <v>1466</v>
      </c>
      <c r="J158" s="14" t="s">
        <v>1466</v>
      </c>
      <c r="K158" s="14" t="s">
        <v>1466</v>
      </c>
      <c r="L158" s="19">
        <v>395</v>
      </c>
      <c r="M158" s="7">
        <v>345</v>
      </c>
      <c r="N158" s="16">
        <v>840</v>
      </c>
      <c r="O158" s="16" t="e">
        <f t="shared" si="49"/>
        <v>#VALUE!</v>
      </c>
      <c r="P158" s="13"/>
      <c r="Q158" s="14">
        <v>840</v>
      </c>
    </row>
    <row r="159" spans="1:17" s="22" customFormat="1" x14ac:dyDescent="0.2">
      <c r="A159" s="14">
        <f t="shared" si="50"/>
        <v>131</v>
      </c>
      <c r="B159" s="20" t="s">
        <v>1051</v>
      </c>
      <c r="C159" s="8" t="s">
        <v>940</v>
      </c>
      <c r="D159" s="14">
        <v>460</v>
      </c>
      <c r="E159" s="13">
        <v>460</v>
      </c>
      <c r="F159" s="13">
        <f t="shared" ref="F159:F185" si="51">E159-D159</f>
        <v>0</v>
      </c>
      <c r="G159" s="13">
        <f t="shared" ref="G159:G185" si="52">E159+10</f>
        <v>470</v>
      </c>
      <c r="H159" s="13">
        <v>500</v>
      </c>
      <c r="I159" s="14">
        <v>600</v>
      </c>
      <c r="J159" s="15">
        <f t="shared" ref="J159:J185" si="53">I159-H159</f>
        <v>100</v>
      </c>
      <c r="K159" s="19">
        <f t="shared" ref="K159:K185" si="54">I159/H159</f>
        <v>1.2</v>
      </c>
      <c r="L159" s="16">
        <v>540</v>
      </c>
      <c r="M159" s="16">
        <v>470</v>
      </c>
      <c r="N159" s="16">
        <v>720</v>
      </c>
      <c r="O159" s="16">
        <f t="shared" si="49"/>
        <v>1.2</v>
      </c>
      <c r="P159" s="13"/>
      <c r="Q159" s="14">
        <f t="shared" ref="Q159:Q185" si="55">I159-10</f>
        <v>590</v>
      </c>
    </row>
    <row r="160" spans="1:17" s="22" customFormat="1" ht="30" x14ac:dyDescent="0.2">
      <c r="A160" s="14">
        <f t="shared" si="50"/>
        <v>132</v>
      </c>
      <c r="B160" s="20" t="s">
        <v>1051</v>
      </c>
      <c r="C160" s="8" t="s">
        <v>941</v>
      </c>
      <c r="D160" s="14">
        <v>585</v>
      </c>
      <c r="E160" s="13">
        <v>590</v>
      </c>
      <c r="F160" s="13">
        <f t="shared" si="51"/>
        <v>5</v>
      </c>
      <c r="G160" s="13">
        <f t="shared" si="52"/>
        <v>600</v>
      </c>
      <c r="H160" s="13">
        <v>600</v>
      </c>
      <c r="I160" s="14">
        <v>700</v>
      </c>
      <c r="J160" s="15">
        <f t="shared" si="53"/>
        <v>100</v>
      </c>
      <c r="K160" s="19">
        <f t="shared" si="54"/>
        <v>1.1666666666666667</v>
      </c>
      <c r="L160" s="16">
        <v>688</v>
      </c>
      <c r="M160" s="16">
        <v>600</v>
      </c>
      <c r="N160" s="16">
        <v>840</v>
      </c>
      <c r="O160" s="16">
        <f t="shared" si="49"/>
        <v>1.2</v>
      </c>
      <c r="P160" s="13"/>
      <c r="Q160" s="14">
        <f t="shared" si="55"/>
        <v>690</v>
      </c>
    </row>
    <row r="161" spans="1:17" s="22" customFormat="1" x14ac:dyDescent="0.2">
      <c r="A161" s="14">
        <f t="shared" si="50"/>
        <v>133</v>
      </c>
      <c r="B161" s="20" t="s">
        <v>1051</v>
      </c>
      <c r="C161" s="8" t="s">
        <v>942</v>
      </c>
      <c r="D161" s="14">
        <v>585</v>
      </c>
      <c r="E161" s="13">
        <v>590</v>
      </c>
      <c r="F161" s="13">
        <f t="shared" si="51"/>
        <v>5</v>
      </c>
      <c r="G161" s="13">
        <f t="shared" si="52"/>
        <v>600</v>
      </c>
      <c r="H161" s="13">
        <v>600</v>
      </c>
      <c r="I161" s="14">
        <v>700</v>
      </c>
      <c r="J161" s="15">
        <f t="shared" si="53"/>
        <v>100</v>
      </c>
      <c r="K161" s="19">
        <f t="shared" si="54"/>
        <v>1.1666666666666667</v>
      </c>
      <c r="L161" s="16">
        <v>688</v>
      </c>
      <c r="M161" s="16">
        <v>600</v>
      </c>
      <c r="N161" s="16">
        <v>840</v>
      </c>
      <c r="O161" s="16">
        <f t="shared" si="49"/>
        <v>1.2</v>
      </c>
      <c r="P161" s="13"/>
      <c r="Q161" s="14">
        <f t="shared" si="55"/>
        <v>690</v>
      </c>
    </row>
    <row r="162" spans="1:17" s="22" customFormat="1" ht="30" x14ac:dyDescent="0.2">
      <c r="A162" s="14">
        <f t="shared" si="50"/>
        <v>134</v>
      </c>
      <c r="B162" s="20" t="s">
        <v>1051</v>
      </c>
      <c r="C162" s="8" t="s">
        <v>943</v>
      </c>
      <c r="D162" s="14">
        <v>715</v>
      </c>
      <c r="E162" s="13">
        <v>720</v>
      </c>
      <c r="F162" s="13">
        <f t="shared" si="51"/>
        <v>5</v>
      </c>
      <c r="G162" s="13">
        <f t="shared" si="52"/>
        <v>730</v>
      </c>
      <c r="H162" s="13">
        <v>750</v>
      </c>
      <c r="I162" s="14">
        <v>800</v>
      </c>
      <c r="J162" s="15">
        <f t="shared" si="53"/>
        <v>50</v>
      </c>
      <c r="K162" s="19">
        <f t="shared" si="54"/>
        <v>1.0666666666666667</v>
      </c>
      <c r="L162" s="16">
        <v>836</v>
      </c>
      <c r="M162" s="16">
        <v>730</v>
      </c>
      <c r="N162" s="16">
        <v>960</v>
      </c>
      <c r="O162" s="16">
        <f t="shared" si="49"/>
        <v>1.2</v>
      </c>
      <c r="P162" s="13"/>
      <c r="Q162" s="14">
        <f t="shared" si="55"/>
        <v>790</v>
      </c>
    </row>
    <row r="163" spans="1:17" s="22" customFormat="1" ht="30" x14ac:dyDescent="0.2">
      <c r="A163" s="14">
        <f t="shared" si="50"/>
        <v>135</v>
      </c>
      <c r="B163" s="20" t="s">
        <v>1051</v>
      </c>
      <c r="C163" s="8" t="s">
        <v>944</v>
      </c>
      <c r="D163" s="14">
        <v>840</v>
      </c>
      <c r="E163" s="13">
        <v>840</v>
      </c>
      <c r="F163" s="13">
        <f t="shared" si="51"/>
        <v>0</v>
      </c>
      <c r="G163" s="13">
        <f t="shared" si="52"/>
        <v>850</v>
      </c>
      <c r="H163" s="13">
        <v>850</v>
      </c>
      <c r="I163" s="14">
        <v>900</v>
      </c>
      <c r="J163" s="15">
        <f t="shared" si="53"/>
        <v>50</v>
      </c>
      <c r="K163" s="19">
        <f t="shared" si="54"/>
        <v>1.0588235294117647</v>
      </c>
      <c r="L163" s="16">
        <v>984</v>
      </c>
      <c r="M163" s="16">
        <v>860</v>
      </c>
      <c r="N163" s="16">
        <v>1080</v>
      </c>
      <c r="O163" s="16">
        <f t="shared" si="49"/>
        <v>1.2</v>
      </c>
      <c r="P163" s="13"/>
      <c r="Q163" s="14">
        <f t="shared" si="55"/>
        <v>890</v>
      </c>
    </row>
    <row r="164" spans="1:17" s="22" customFormat="1" x14ac:dyDescent="0.2">
      <c r="A164" s="14">
        <f t="shared" si="50"/>
        <v>136</v>
      </c>
      <c r="B164" s="20" t="s">
        <v>1052</v>
      </c>
      <c r="C164" s="8" t="s">
        <v>945</v>
      </c>
      <c r="D164" s="14">
        <v>325</v>
      </c>
      <c r="E164" s="13">
        <v>330</v>
      </c>
      <c r="F164" s="13">
        <f t="shared" si="51"/>
        <v>5</v>
      </c>
      <c r="G164" s="13">
        <f t="shared" si="52"/>
        <v>340</v>
      </c>
      <c r="H164" s="13">
        <v>350</v>
      </c>
      <c r="I164" s="14">
        <v>400</v>
      </c>
      <c r="J164" s="15">
        <f t="shared" si="53"/>
        <v>50</v>
      </c>
      <c r="K164" s="19">
        <f t="shared" si="54"/>
        <v>1.1428571428571428</v>
      </c>
      <c r="L164" s="16">
        <v>393</v>
      </c>
      <c r="M164" s="16">
        <v>340</v>
      </c>
      <c r="N164" s="16">
        <v>480</v>
      </c>
      <c r="O164" s="16">
        <f t="shared" si="49"/>
        <v>1.2</v>
      </c>
      <c r="P164" s="13"/>
      <c r="Q164" s="14">
        <f t="shared" si="55"/>
        <v>390</v>
      </c>
    </row>
    <row r="165" spans="1:17" s="22" customFormat="1" x14ac:dyDescent="0.2">
      <c r="A165" s="14">
        <f t="shared" si="50"/>
        <v>137</v>
      </c>
      <c r="B165" s="20" t="s">
        <v>1053</v>
      </c>
      <c r="C165" s="8" t="s">
        <v>946</v>
      </c>
      <c r="D165" s="14">
        <v>210</v>
      </c>
      <c r="E165" s="13">
        <v>210</v>
      </c>
      <c r="F165" s="13">
        <f t="shared" si="51"/>
        <v>0</v>
      </c>
      <c r="G165" s="13">
        <f t="shared" si="52"/>
        <v>220</v>
      </c>
      <c r="H165" s="13">
        <v>200</v>
      </c>
      <c r="I165" s="14">
        <v>200</v>
      </c>
      <c r="J165" s="15">
        <f t="shared" si="53"/>
        <v>0</v>
      </c>
      <c r="K165" s="19">
        <f t="shared" si="54"/>
        <v>1</v>
      </c>
      <c r="L165" s="16">
        <v>245</v>
      </c>
      <c r="M165" s="16">
        <v>215</v>
      </c>
      <c r="N165" s="16">
        <v>240</v>
      </c>
      <c r="O165" s="16">
        <f t="shared" si="49"/>
        <v>1.2</v>
      </c>
      <c r="P165" s="13"/>
      <c r="Q165" s="14">
        <f t="shared" si="55"/>
        <v>190</v>
      </c>
    </row>
    <row r="166" spans="1:17" s="22" customFormat="1" x14ac:dyDescent="0.2">
      <c r="A166" s="14">
        <f t="shared" si="50"/>
        <v>138</v>
      </c>
      <c r="B166" s="20" t="s">
        <v>1054</v>
      </c>
      <c r="C166" s="8" t="s">
        <v>947</v>
      </c>
      <c r="D166" s="14">
        <v>325</v>
      </c>
      <c r="E166" s="13">
        <v>330</v>
      </c>
      <c r="F166" s="13">
        <f t="shared" si="51"/>
        <v>5</v>
      </c>
      <c r="G166" s="13">
        <f t="shared" si="52"/>
        <v>340</v>
      </c>
      <c r="H166" s="13">
        <v>350</v>
      </c>
      <c r="I166" s="14">
        <v>400</v>
      </c>
      <c r="J166" s="15">
        <f t="shared" si="53"/>
        <v>50</v>
      </c>
      <c r="K166" s="19">
        <f t="shared" si="54"/>
        <v>1.1428571428571428</v>
      </c>
      <c r="L166" s="16">
        <v>393</v>
      </c>
      <c r="M166" s="16">
        <v>340</v>
      </c>
      <c r="N166" s="16">
        <v>480</v>
      </c>
      <c r="O166" s="16">
        <f t="shared" si="49"/>
        <v>1.2</v>
      </c>
      <c r="P166" s="13"/>
      <c r="Q166" s="14">
        <f t="shared" si="55"/>
        <v>390</v>
      </c>
    </row>
    <row r="167" spans="1:17" s="22" customFormat="1" x14ac:dyDescent="0.2">
      <c r="A167" s="14">
        <f t="shared" si="50"/>
        <v>139</v>
      </c>
      <c r="B167" s="20" t="s">
        <v>1055</v>
      </c>
      <c r="C167" s="8" t="s">
        <v>948</v>
      </c>
      <c r="D167" s="14">
        <v>210</v>
      </c>
      <c r="E167" s="13">
        <v>210</v>
      </c>
      <c r="F167" s="13">
        <f t="shared" si="51"/>
        <v>0</v>
      </c>
      <c r="G167" s="13">
        <f t="shared" si="52"/>
        <v>220</v>
      </c>
      <c r="H167" s="13">
        <v>200</v>
      </c>
      <c r="I167" s="14">
        <v>200</v>
      </c>
      <c r="J167" s="15">
        <f t="shared" si="53"/>
        <v>0</v>
      </c>
      <c r="K167" s="19">
        <f t="shared" si="54"/>
        <v>1</v>
      </c>
      <c r="L167" s="16">
        <v>245</v>
      </c>
      <c r="M167" s="16">
        <v>215</v>
      </c>
      <c r="N167" s="16">
        <v>240</v>
      </c>
      <c r="O167" s="16">
        <f t="shared" si="49"/>
        <v>1.2</v>
      </c>
      <c r="P167" s="13"/>
      <c r="Q167" s="14">
        <f t="shared" si="55"/>
        <v>190</v>
      </c>
    </row>
    <row r="168" spans="1:17" s="22" customFormat="1" x14ac:dyDescent="0.2">
      <c r="A168" s="14">
        <f t="shared" si="50"/>
        <v>140</v>
      </c>
      <c r="B168" s="20" t="s">
        <v>1056</v>
      </c>
      <c r="C168" s="8" t="s">
        <v>1483</v>
      </c>
      <c r="D168" s="14">
        <v>535</v>
      </c>
      <c r="E168" s="13">
        <v>540</v>
      </c>
      <c r="F168" s="13">
        <f t="shared" si="51"/>
        <v>5</v>
      </c>
      <c r="G168" s="13">
        <f t="shared" si="52"/>
        <v>550</v>
      </c>
      <c r="H168" s="13">
        <v>550</v>
      </c>
      <c r="I168" s="14">
        <v>600</v>
      </c>
      <c r="J168" s="15">
        <f t="shared" si="53"/>
        <v>50</v>
      </c>
      <c r="K168" s="19">
        <f t="shared" si="54"/>
        <v>1.0909090909090908</v>
      </c>
      <c r="L168" s="16">
        <v>600</v>
      </c>
      <c r="M168" s="16">
        <v>535</v>
      </c>
      <c r="N168" s="16">
        <v>720</v>
      </c>
      <c r="O168" s="16">
        <f t="shared" si="49"/>
        <v>1.2</v>
      </c>
      <c r="P168" s="13"/>
      <c r="Q168" s="14">
        <f t="shared" si="55"/>
        <v>590</v>
      </c>
    </row>
    <row r="169" spans="1:17" s="22" customFormat="1" x14ac:dyDescent="0.2">
      <c r="A169" s="14">
        <f t="shared" si="50"/>
        <v>141</v>
      </c>
      <c r="B169" s="20" t="s">
        <v>1057</v>
      </c>
      <c r="C169" s="8" t="s">
        <v>1484</v>
      </c>
      <c r="D169" s="14">
        <v>325</v>
      </c>
      <c r="E169" s="13">
        <v>330</v>
      </c>
      <c r="F169" s="13">
        <f t="shared" si="51"/>
        <v>5</v>
      </c>
      <c r="G169" s="13">
        <f t="shared" si="52"/>
        <v>340</v>
      </c>
      <c r="H169" s="13">
        <v>350</v>
      </c>
      <c r="I169" s="14">
        <v>400</v>
      </c>
      <c r="J169" s="15">
        <f t="shared" si="53"/>
        <v>50</v>
      </c>
      <c r="K169" s="19">
        <f t="shared" si="54"/>
        <v>1.1428571428571428</v>
      </c>
      <c r="L169" s="16">
        <v>390</v>
      </c>
      <c r="M169" s="16">
        <v>340</v>
      </c>
      <c r="N169" s="16">
        <v>480</v>
      </c>
      <c r="O169" s="16">
        <f t="shared" si="49"/>
        <v>1.2</v>
      </c>
      <c r="P169" s="13"/>
      <c r="Q169" s="14">
        <f t="shared" si="55"/>
        <v>390</v>
      </c>
    </row>
    <row r="170" spans="1:17" s="22" customFormat="1" x14ac:dyDescent="0.2">
      <c r="A170" s="14">
        <f t="shared" si="50"/>
        <v>142</v>
      </c>
      <c r="B170" s="20" t="s">
        <v>1057</v>
      </c>
      <c r="C170" s="8" t="s">
        <v>1485</v>
      </c>
      <c r="D170" s="14">
        <v>210</v>
      </c>
      <c r="E170" s="13">
        <v>210</v>
      </c>
      <c r="F170" s="13">
        <f t="shared" si="51"/>
        <v>0</v>
      </c>
      <c r="G170" s="13">
        <f t="shared" si="52"/>
        <v>220</v>
      </c>
      <c r="H170" s="13">
        <v>200</v>
      </c>
      <c r="I170" s="14">
        <v>200</v>
      </c>
      <c r="J170" s="15">
        <f t="shared" si="53"/>
        <v>0</v>
      </c>
      <c r="K170" s="19">
        <f t="shared" si="54"/>
        <v>1</v>
      </c>
      <c r="L170" s="16">
        <v>245</v>
      </c>
      <c r="M170" s="16">
        <v>215</v>
      </c>
      <c r="N170" s="16">
        <v>240</v>
      </c>
      <c r="O170" s="16">
        <f t="shared" si="49"/>
        <v>1.2</v>
      </c>
      <c r="P170" s="13"/>
      <c r="Q170" s="14">
        <f t="shared" si="55"/>
        <v>190</v>
      </c>
    </row>
    <row r="171" spans="1:17" s="22" customFormat="1" x14ac:dyDescent="0.2">
      <c r="A171" s="14">
        <f t="shared" si="50"/>
        <v>143</v>
      </c>
      <c r="B171" s="20" t="s">
        <v>1050</v>
      </c>
      <c r="C171" s="8" t="s">
        <v>1486</v>
      </c>
      <c r="D171" s="14">
        <v>460</v>
      </c>
      <c r="E171" s="13">
        <v>460</v>
      </c>
      <c r="F171" s="13">
        <f t="shared" si="51"/>
        <v>0</v>
      </c>
      <c r="G171" s="13">
        <f t="shared" si="52"/>
        <v>470</v>
      </c>
      <c r="H171" s="13">
        <v>450</v>
      </c>
      <c r="I171" s="14">
        <v>500</v>
      </c>
      <c r="J171" s="15">
        <f t="shared" si="53"/>
        <v>50</v>
      </c>
      <c r="K171" s="19">
        <f t="shared" si="54"/>
        <v>1.1111111111111112</v>
      </c>
      <c r="L171" s="16">
        <v>540</v>
      </c>
      <c r="M171" s="16">
        <v>470</v>
      </c>
      <c r="N171" s="16">
        <v>600</v>
      </c>
      <c r="O171" s="16">
        <f t="shared" si="49"/>
        <v>1.2</v>
      </c>
      <c r="P171" s="13"/>
      <c r="Q171" s="14">
        <f t="shared" si="55"/>
        <v>490</v>
      </c>
    </row>
    <row r="172" spans="1:17" s="22" customFormat="1" x14ac:dyDescent="0.2">
      <c r="A172" s="14">
        <f t="shared" si="50"/>
        <v>144</v>
      </c>
      <c r="B172" s="20" t="s">
        <v>1050</v>
      </c>
      <c r="C172" s="8" t="s">
        <v>1487</v>
      </c>
      <c r="D172" s="14">
        <v>325</v>
      </c>
      <c r="E172" s="13">
        <v>330</v>
      </c>
      <c r="F172" s="13">
        <f t="shared" si="51"/>
        <v>5</v>
      </c>
      <c r="G172" s="13">
        <f t="shared" si="52"/>
        <v>340</v>
      </c>
      <c r="H172" s="13">
        <v>350</v>
      </c>
      <c r="I172" s="14">
        <v>400</v>
      </c>
      <c r="J172" s="15">
        <f t="shared" si="53"/>
        <v>50</v>
      </c>
      <c r="K172" s="19">
        <f t="shared" si="54"/>
        <v>1.1428571428571428</v>
      </c>
      <c r="L172" s="16">
        <v>390</v>
      </c>
      <c r="M172" s="16">
        <v>340</v>
      </c>
      <c r="N172" s="16">
        <v>480</v>
      </c>
      <c r="O172" s="16">
        <f t="shared" si="49"/>
        <v>1.2</v>
      </c>
      <c r="P172" s="13"/>
      <c r="Q172" s="14">
        <f t="shared" si="55"/>
        <v>390</v>
      </c>
    </row>
    <row r="173" spans="1:17" s="22" customFormat="1" x14ac:dyDescent="0.2">
      <c r="A173" s="14">
        <f t="shared" si="50"/>
        <v>145</v>
      </c>
      <c r="B173" s="20" t="s">
        <v>1050</v>
      </c>
      <c r="C173" s="8" t="s">
        <v>1488</v>
      </c>
      <c r="D173" s="14">
        <v>460</v>
      </c>
      <c r="E173" s="13">
        <v>460</v>
      </c>
      <c r="F173" s="13">
        <f t="shared" si="51"/>
        <v>0</v>
      </c>
      <c r="G173" s="13">
        <f t="shared" si="52"/>
        <v>470</v>
      </c>
      <c r="H173" s="13">
        <v>450</v>
      </c>
      <c r="I173" s="14">
        <v>500</v>
      </c>
      <c r="J173" s="15">
        <f t="shared" si="53"/>
        <v>50</v>
      </c>
      <c r="K173" s="19">
        <f t="shared" si="54"/>
        <v>1.1111111111111112</v>
      </c>
      <c r="L173" s="16">
        <v>540</v>
      </c>
      <c r="M173" s="16">
        <v>470</v>
      </c>
      <c r="N173" s="16">
        <v>600</v>
      </c>
      <c r="O173" s="16">
        <f t="shared" si="49"/>
        <v>1.2</v>
      </c>
      <c r="P173" s="13"/>
      <c r="Q173" s="14">
        <f t="shared" si="55"/>
        <v>490</v>
      </c>
    </row>
    <row r="174" spans="1:17" s="22" customFormat="1" ht="15.75" customHeight="1" x14ac:dyDescent="0.2">
      <c r="A174" s="14">
        <f t="shared" si="50"/>
        <v>146</v>
      </c>
      <c r="B174" s="20" t="s">
        <v>1050</v>
      </c>
      <c r="C174" s="8" t="s">
        <v>1489</v>
      </c>
      <c r="D174" s="14">
        <v>325</v>
      </c>
      <c r="E174" s="13">
        <v>330</v>
      </c>
      <c r="F174" s="13">
        <f t="shared" si="51"/>
        <v>5</v>
      </c>
      <c r="G174" s="13">
        <f t="shared" si="52"/>
        <v>340</v>
      </c>
      <c r="H174" s="13">
        <v>350</v>
      </c>
      <c r="I174" s="14">
        <v>400</v>
      </c>
      <c r="J174" s="15">
        <f t="shared" si="53"/>
        <v>50</v>
      </c>
      <c r="K174" s="19">
        <f t="shared" si="54"/>
        <v>1.1428571428571428</v>
      </c>
      <c r="L174" s="16">
        <v>390</v>
      </c>
      <c r="M174" s="16">
        <v>340</v>
      </c>
      <c r="N174" s="16">
        <v>480</v>
      </c>
      <c r="O174" s="16">
        <f t="shared" si="49"/>
        <v>1.2</v>
      </c>
      <c r="P174" s="13"/>
      <c r="Q174" s="14">
        <f t="shared" si="55"/>
        <v>390</v>
      </c>
    </row>
    <row r="175" spans="1:17" s="22" customFormat="1" x14ac:dyDescent="0.2">
      <c r="A175" s="14">
        <f t="shared" si="50"/>
        <v>147</v>
      </c>
      <c r="B175" s="20" t="s">
        <v>1050</v>
      </c>
      <c r="C175" s="8" t="s">
        <v>1490</v>
      </c>
      <c r="D175" s="14">
        <v>325</v>
      </c>
      <c r="E175" s="13">
        <v>330</v>
      </c>
      <c r="F175" s="13">
        <f t="shared" si="51"/>
        <v>5</v>
      </c>
      <c r="G175" s="13">
        <f t="shared" si="52"/>
        <v>340</v>
      </c>
      <c r="H175" s="13">
        <v>350</v>
      </c>
      <c r="I175" s="14">
        <v>450</v>
      </c>
      <c r="J175" s="15">
        <f t="shared" si="53"/>
        <v>100</v>
      </c>
      <c r="K175" s="19">
        <f t="shared" si="54"/>
        <v>1.2857142857142858</v>
      </c>
      <c r="L175" s="24" t="s">
        <v>1466</v>
      </c>
      <c r="M175" s="16">
        <v>340</v>
      </c>
      <c r="N175" s="16">
        <v>480</v>
      </c>
      <c r="O175" s="16">
        <f t="shared" si="49"/>
        <v>1.0666666666666667</v>
      </c>
      <c r="P175" s="13"/>
      <c r="Q175" s="14">
        <f t="shared" si="55"/>
        <v>440</v>
      </c>
    </row>
    <row r="176" spans="1:17" s="22" customFormat="1" x14ac:dyDescent="0.2">
      <c r="A176" s="14">
        <f t="shared" si="50"/>
        <v>148</v>
      </c>
      <c r="B176" s="20" t="s">
        <v>1050</v>
      </c>
      <c r="C176" s="8" t="s">
        <v>1491</v>
      </c>
      <c r="D176" s="14">
        <v>255</v>
      </c>
      <c r="E176" s="13">
        <v>260</v>
      </c>
      <c r="F176" s="13">
        <f t="shared" si="51"/>
        <v>5</v>
      </c>
      <c r="G176" s="13">
        <f t="shared" si="52"/>
        <v>270</v>
      </c>
      <c r="H176" s="13">
        <v>250</v>
      </c>
      <c r="I176" s="14">
        <v>300</v>
      </c>
      <c r="J176" s="15">
        <f t="shared" si="53"/>
        <v>50</v>
      </c>
      <c r="K176" s="19">
        <f t="shared" si="54"/>
        <v>1.2</v>
      </c>
      <c r="L176" s="24" t="s">
        <v>1466</v>
      </c>
      <c r="M176" s="16">
        <v>280</v>
      </c>
      <c r="N176" s="16">
        <v>340</v>
      </c>
      <c r="O176" s="16">
        <f t="shared" si="49"/>
        <v>1.1333333333333333</v>
      </c>
      <c r="P176" s="13"/>
      <c r="Q176" s="14">
        <f t="shared" si="55"/>
        <v>290</v>
      </c>
    </row>
    <row r="177" spans="1:17" s="22" customFormat="1" x14ac:dyDescent="0.2">
      <c r="A177" s="14">
        <f t="shared" si="50"/>
        <v>149</v>
      </c>
      <c r="B177" s="20" t="s">
        <v>1050</v>
      </c>
      <c r="C177" s="8" t="s">
        <v>1508</v>
      </c>
      <c r="D177" s="14">
        <v>460</v>
      </c>
      <c r="E177" s="13">
        <v>460</v>
      </c>
      <c r="F177" s="13">
        <f t="shared" si="51"/>
        <v>0</v>
      </c>
      <c r="G177" s="13">
        <f t="shared" si="52"/>
        <v>470</v>
      </c>
      <c r="H177" s="13">
        <v>450</v>
      </c>
      <c r="I177" s="14">
        <v>500</v>
      </c>
      <c r="J177" s="15">
        <f t="shared" si="53"/>
        <v>50</v>
      </c>
      <c r="K177" s="19">
        <f t="shared" si="54"/>
        <v>1.1111111111111112</v>
      </c>
      <c r="L177" s="24" t="s">
        <v>1466</v>
      </c>
      <c r="M177" s="16">
        <v>470</v>
      </c>
      <c r="N177" s="16">
        <v>600</v>
      </c>
      <c r="O177" s="16">
        <f t="shared" si="49"/>
        <v>1.2</v>
      </c>
      <c r="P177" s="13"/>
      <c r="Q177" s="14">
        <f t="shared" si="55"/>
        <v>490</v>
      </c>
    </row>
    <row r="178" spans="1:17" s="22" customFormat="1" x14ac:dyDescent="0.2">
      <c r="A178" s="14">
        <f t="shared" si="50"/>
        <v>150</v>
      </c>
      <c r="B178" s="20" t="s">
        <v>1050</v>
      </c>
      <c r="C178" s="8" t="s">
        <v>1509</v>
      </c>
      <c r="D178" s="14">
        <v>325</v>
      </c>
      <c r="E178" s="13">
        <v>330</v>
      </c>
      <c r="F178" s="13">
        <f t="shared" si="51"/>
        <v>5</v>
      </c>
      <c r="G178" s="13">
        <f t="shared" si="52"/>
        <v>340</v>
      </c>
      <c r="H178" s="13">
        <v>350</v>
      </c>
      <c r="I178" s="14">
        <v>400</v>
      </c>
      <c r="J178" s="15">
        <f t="shared" si="53"/>
        <v>50</v>
      </c>
      <c r="K178" s="19">
        <f t="shared" si="54"/>
        <v>1.1428571428571428</v>
      </c>
      <c r="L178" s="24" t="s">
        <v>1466</v>
      </c>
      <c r="M178" s="16">
        <v>340</v>
      </c>
      <c r="N178" s="16">
        <v>480</v>
      </c>
      <c r="O178" s="16">
        <f t="shared" si="49"/>
        <v>1.2</v>
      </c>
      <c r="P178" s="13"/>
      <c r="Q178" s="14">
        <f t="shared" si="55"/>
        <v>390</v>
      </c>
    </row>
    <row r="179" spans="1:17" s="22" customFormat="1" x14ac:dyDescent="0.2">
      <c r="A179" s="14">
        <f t="shared" si="50"/>
        <v>151</v>
      </c>
      <c r="B179" s="20" t="s">
        <v>1050</v>
      </c>
      <c r="C179" s="8" t="s">
        <v>1510</v>
      </c>
      <c r="D179" s="14">
        <v>460</v>
      </c>
      <c r="E179" s="13">
        <v>460</v>
      </c>
      <c r="F179" s="13">
        <f t="shared" si="51"/>
        <v>0</v>
      </c>
      <c r="G179" s="13">
        <f t="shared" si="52"/>
        <v>470</v>
      </c>
      <c r="H179" s="13">
        <v>450</v>
      </c>
      <c r="I179" s="14">
        <v>500</v>
      </c>
      <c r="J179" s="15">
        <f t="shared" si="53"/>
        <v>50</v>
      </c>
      <c r="K179" s="19">
        <f t="shared" si="54"/>
        <v>1.1111111111111112</v>
      </c>
      <c r="L179" s="24" t="s">
        <v>1466</v>
      </c>
      <c r="M179" s="16">
        <v>470</v>
      </c>
      <c r="N179" s="16">
        <v>600</v>
      </c>
      <c r="O179" s="16">
        <f t="shared" si="49"/>
        <v>1.2</v>
      </c>
      <c r="P179" s="13"/>
      <c r="Q179" s="14">
        <f t="shared" si="55"/>
        <v>490</v>
      </c>
    </row>
    <row r="180" spans="1:17" s="22" customFormat="1" x14ac:dyDescent="0.2">
      <c r="A180" s="14">
        <f t="shared" si="50"/>
        <v>152</v>
      </c>
      <c r="B180" s="20" t="s">
        <v>1050</v>
      </c>
      <c r="C180" s="8" t="s">
        <v>1511</v>
      </c>
      <c r="D180" s="14">
        <v>460</v>
      </c>
      <c r="E180" s="13">
        <v>460</v>
      </c>
      <c r="F180" s="13">
        <f t="shared" si="51"/>
        <v>0</v>
      </c>
      <c r="G180" s="13">
        <f t="shared" si="52"/>
        <v>470</v>
      </c>
      <c r="H180" s="13">
        <v>450</v>
      </c>
      <c r="I180" s="14">
        <v>500</v>
      </c>
      <c r="J180" s="15">
        <f t="shared" si="53"/>
        <v>50</v>
      </c>
      <c r="K180" s="19">
        <f t="shared" si="54"/>
        <v>1.1111111111111112</v>
      </c>
      <c r="L180" s="24" t="s">
        <v>1466</v>
      </c>
      <c r="M180" s="16">
        <v>470</v>
      </c>
      <c r="N180" s="16">
        <v>600</v>
      </c>
      <c r="O180" s="16">
        <f t="shared" si="49"/>
        <v>1.2</v>
      </c>
      <c r="P180" s="13"/>
      <c r="Q180" s="14">
        <f t="shared" si="55"/>
        <v>490</v>
      </c>
    </row>
    <row r="181" spans="1:17" s="22" customFormat="1" x14ac:dyDescent="0.2">
      <c r="A181" s="14">
        <f t="shared" si="50"/>
        <v>153</v>
      </c>
      <c r="B181" s="20" t="s">
        <v>1058</v>
      </c>
      <c r="C181" s="8" t="s">
        <v>1512</v>
      </c>
      <c r="D181" s="14">
        <v>325</v>
      </c>
      <c r="E181" s="13">
        <v>330</v>
      </c>
      <c r="F181" s="13">
        <f t="shared" si="51"/>
        <v>5</v>
      </c>
      <c r="G181" s="13">
        <f t="shared" si="52"/>
        <v>340</v>
      </c>
      <c r="H181" s="13">
        <v>350</v>
      </c>
      <c r="I181" s="14">
        <v>400</v>
      </c>
      <c r="J181" s="15">
        <f t="shared" si="53"/>
        <v>50</v>
      </c>
      <c r="K181" s="19">
        <f t="shared" si="54"/>
        <v>1.1428571428571428</v>
      </c>
      <c r="L181" s="16">
        <v>390</v>
      </c>
      <c r="M181" s="16">
        <v>340</v>
      </c>
      <c r="N181" s="16">
        <v>480</v>
      </c>
      <c r="O181" s="16">
        <f t="shared" si="49"/>
        <v>1.2</v>
      </c>
      <c r="P181" s="13"/>
      <c r="Q181" s="14">
        <f t="shared" si="55"/>
        <v>390</v>
      </c>
    </row>
    <row r="182" spans="1:17" s="22" customFormat="1" x14ac:dyDescent="0.2">
      <c r="A182" s="14">
        <f t="shared" si="50"/>
        <v>154</v>
      </c>
      <c r="B182" s="20" t="s">
        <v>1032</v>
      </c>
      <c r="C182" s="8" t="s">
        <v>1513</v>
      </c>
      <c r="D182" s="14">
        <v>325</v>
      </c>
      <c r="E182" s="13">
        <v>330</v>
      </c>
      <c r="F182" s="13">
        <f t="shared" si="51"/>
        <v>5</v>
      </c>
      <c r="G182" s="13">
        <f t="shared" si="52"/>
        <v>340</v>
      </c>
      <c r="H182" s="13">
        <v>350</v>
      </c>
      <c r="I182" s="14">
        <v>400</v>
      </c>
      <c r="J182" s="15">
        <f t="shared" si="53"/>
        <v>50</v>
      </c>
      <c r="K182" s="19">
        <f t="shared" si="54"/>
        <v>1.1428571428571428</v>
      </c>
      <c r="L182" s="16">
        <v>390</v>
      </c>
      <c r="M182" s="16">
        <v>340</v>
      </c>
      <c r="N182" s="16">
        <v>480</v>
      </c>
      <c r="O182" s="16">
        <f t="shared" si="49"/>
        <v>1.2</v>
      </c>
      <c r="P182" s="13"/>
      <c r="Q182" s="14">
        <f t="shared" si="55"/>
        <v>390</v>
      </c>
    </row>
    <row r="183" spans="1:17" s="22" customFormat="1" x14ac:dyDescent="0.2">
      <c r="A183" s="14">
        <f t="shared" si="50"/>
        <v>155</v>
      </c>
      <c r="B183" s="20" t="s">
        <v>1058</v>
      </c>
      <c r="C183" s="8" t="s">
        <v>1514</v>
      </c>
      <c r="D183" s="14">
        <v>210</v>
      </c>
      <c r="E183" s="13">
        <v>210</v>
      </c>
      <c r="F183" s="13">
        <f t="shared" si="51"/>
        <v>0</v>
      </c>
      <c r="G183" s="13">
        <f t="shared" si="52"/>
        <v>220</v>
      </c>
      <c r="H183" s="13">
        <v>200</v>
      </c>
      <c r="I183" s="14">
        <v>200</v>
      </c>
      <c r="J183" s="15">
        <f t="shared" si="53"/>
        <v>0</v>
      </c>
      <c r="K183" s="19">
        <f t="shared" si="54"/>
        <v>1</v>
      </c>
      <c r="L183" s="16">
        <v>245</v>
      </c>
      <c r="M183" s="16">
        <v>215</v>
      </c>
      <c r="N183" s="16">
        <v>240</v>
      </c>
      <c r="O183" s="16">
        <f t="shared" si="49"/>
        <v>1.2</v>
      </c>
      <c r="P183" s="13"/>
      <c r="Q183" s="14">
        <f t="shared" si="55"/>
        <v>190</v>
      </c>
    </row>
    <row r="184" spans="1:17" s="22" customFormat="1" x14ac:dyDescent="0.2">
      <c r="A184" s="14">
        <f t="shared" si="50"/>
        <v>156</v>
      </c>
      <c r="B184" s="20" t="s">
        <v>1059</v>
      </c>
      <c r="C184" s="8" t="s">
        <v>1515</v>
      </c>
      <c r="D184" s="14">
        <v>325</v>
      </c>
      <c r="E184" s="13">
        <v>330</v>
      </c>
      <c r="F184" s="13">
        <f t="shared" si="51"/>
        <v>5</v>
      </c>
      <c r="G184" s="13">
        <f t="shared" si="52"/>
        <v>340</v>
      </c>
      <c r="H184" s="13">
        <v>350</v>
      </c>
      <c r="I184" s="14">
        <v>400</v>
      </c>
      <c r="J184" s="15">
        <f t="shared" si="53"/>
        <v>50</v>
      </c>
      <c r="K184" s="19">
        <f t="shared" si="54"/>
        <v>1.1428571428571428</v>
      </c>
      <c r="L184" s="16">
        <v>390</v>
      </c>
      <c r="M184" s="16">
        <v>340</v>
      </c>
      <c r="N184" s="16">
        <v>480</v>
      </c>
      <c r="O184" s="16">
        <f t="shared" si="49"/>
        <v>1.2</v>
      </c>
      <c r="P184" s="13"/>
      <c r="Q184" s="14">
        <f t="shared" si="55"/>
        <v>390</v>
      </c>
    </row>
    <row r="185" spans="1:17" s="22" customFormat="1" x14ac:dyDescent="0.2">
      <c r="A185" s="14">
        <f t="shared" si="50"/>
        <v>157</v>
      </c>
      <c r="B185" s="20" t="s">
        <v>1060</v>
      </c>
      <c r="C185" s="8" t="s">
        <v>1516</v>
      </c>
      <c r="D185" s="14">
        <v>445</v>
      </c>
      <c r="E185" s="13">
        <v>450</v>
      </c>
      <c r="F185" s="13">
        <f t="shared" si="51"/>
        <v>5</v>
      </c>
      <c r="G185" s="13">
        <f t="shared" si="52"/>
        <v>460</v>
      </c>
      <c r="H185" s="13">
        <v>450</v>
      </c>
      <c r="I185" s="14">
        <v>500</v>
      </c>
      <c r="J185" s="15">
        <f t="shared" si="53"/>
        <v>50</v>
      </c>
      <c r="K185" s="19">
        <f t="shared" si="54"/>
        <v>1.1111111111111112</v>
      </c>
      <c r="L185" s="16">
        <v>540</v>
      </c>
      <c r="M185" s="16">
        <v>470</v>
      </c>
      <c r="N185" s="16">
        <v>600</v>
      </c>
      <c r="O185" s="16">
        <f t="shared" si="49"/>
        <v>1.2</v>
      </c>
      <c r="P185" s="13"/>
      <c r="Q185" s="14">
        <f t="shared" si="55"/>
        <v>490</v>
      </c>
    </row>
    <row r="186" spans="1:17" s="22" customFormat="1" x14ac:dyDescent="0.2">
      <c r="A186" s="14">
        <f t="shared" si="50"/>
        <v>158</v>
      </c>
      <c r="B186" s="20" t="s">
        <v>1061</v>
      </c>
      <c r="C186" s="8" t="s">
        <v>1517</v>
      </c>
      <c r="D186" s="14"/>
      <c r="E186" s="13"/>
      <c r="F186" s="13"/>
      <c r="G186" s="13"/>
      <c r="H186" s="24" t="s">
        <v>1466</v>
      </c>
      <c r="I186" s="24" t="s">
        <v>1466</v>
      </c>
      <c r="J186" s="24" t="s">
        <v>1466</v>
      </c>
      <c r="K186" s="24" t="s">
        <v>1466</v>
      </c>
      <c r="L186" s="16">
        <v>600</v>
      </c>
      <c r="M186" s="16">
        <v>535</v>
      </c>
      <c r="N186" s="16">
        <v>720</v>
      </c>
      <c r="O186" s="16" t="e">
        <f t="shared" si="49"/>
        <v>#VALUE!</v>
      </c>
      <c r="P186" s="13"/>
      <c r="Q186" s="14">
        <v>690</v>
      </c>
    </row>
    <row r="187" spans="1:17" s="22" customFormat="1" x14ac:dyDescent="0.2">
      <c r="A187" s="14">
        <f t="shared" ref="A187:A218" si="56">A186+1</f>
        <v>159</v>
      </c>
      <c r="B187" s="20" t="s">
        <v>1058</v>
      </c>
      <c r="C187" s="8" t="s">
        <v>1518</v>
      </c>
      <c r="D187" s="14"/>
      <c r="E187" s="13"/>
      <c r="F187" s="13"/>
      <c r="G187" s="13"/>
      <c r="H187" s="24" t="s">
        <v>1466</v>
      </c>
      <c r="I187" s="24" t="s">
        <v>1466</v>
      </c>
      <c r="J187" s="24" t="s">
        <v>1466</v>
      </c>
      <c r="K187" s="24" t="s">
        <v>1466</v>
      </c>
      <c r="L187" s="16">
        <v>600</v>
      </c>
      <c r="M187" s="16">
        <v>535</v>
      </c>
      <c r="N187" s="16">
        <v>720</v>
      </c>
      <c r="O187" s="16" t="e">
        <f t="shared" si="49"/>
        <v>#VALUE!</v>
      </c>
      <c r="P187" s="13"/>
      <c r="Q187" s="14">
        <v>690</v>
      </c>
    </row>
    <row r="188" spans="1:17" s="22" customFormat="1" ht="30" x14ac:dyDescent="0.2">
      <c r="A188" s="14">
        <f t="shared" si="56"/>
        <v>160</v>
      </c>
      <c r="B188" s="20" t="s">
        <v>1062</v>
      </c>
      <c r="C188" s="8" t="s">
        <v>960</v>
      </c>
      <c r="D188" s="14"/>
      <c r="E188" s="13"/>
      <c r="F188" s="13"/>
      <c r="G188" s="13"/>
      <c r="H188" s="24" t="s">
        <v>1466</v>
      </c>
      <c r="I188" s="24" t="s">
        <v>1466</v>
      </c>
      <c r="J188" s="24" t="s">
        <v>1466</v>
      </c>
      <c r="K188" s="24" t="s">
        <v>1466</v>
      </c>
      <c r="L188" s="16">
        <v>600</v>
      </c>
      <c r="M188" s="16">
        <v>535</v>
      </c>
      <c r="N188" s="16">
        <v>720</v>
      </c>
      <c r="O188" s="16" t="e">
        <f t="shared" si="49"/>
        <v>#VALUE!</v>
      </c>
      <c r="P188" s="13"/>
      <c r="Q188" s="14">
        <v>690</v>
      </c>
    </row>
    <row r="189" spans="1:17" s="22" customFormat="1" ht="30" x14ac:dyDescent="0.2">
      <c r="A189" s="14">
        <f t="shared" si="56"/>
        <v>161</v>
      </c>
      <c r="B189" s="20" t="s">
        <v>1065</v>
      </c>
      <c r="C189" s="8" t="s">
        <v>961</v>
      </c>
      <c r="D189" s="14"/>
      <c r="E189" s="13"/>
      <c r="F189" s="13"/>
      <c r="G189" s="13"/>
      <c r="H189" s="24" t="s">
        <v>1466</v>
      </c>
      <c r="I189" s="24" t="s">
        <v>1466</v>
      </c>
      <c r="J189" s="24" t="s">
        <v>1466</v>
      </c>
      <c r="K189" s="24" t="s">
        <v>1466</v>
      </c>
      <c r="L189" s="16">
        <v>600</v>
      </c>
      <c r="M189" s="16">
        <v>535</v>
      </c>
      <c r="N189" s="16">
        <v>720</v>
      </c>
      <c r="O189" s="16" t="e">
        <f t="shared" si="49"/>
        <v>#VALUE!</v>
      </c>
      <c r="P189" s="13"/>
      <c r="Q189" s="24">
        <v>690</v>
      </c>
    </row>
    <row r="190" spans="1:17" s="22" customFormat="1" x14ac:dyDescent="0.2">
      <c r="A190" s="14">
        <f t="shared" si="56"/>
        <v>162</v>
      </c>
      <c r="B190" s="20" t="s">
        <v>1060</v>
      </c>
      <c r="C190" s="8" t="s">
        <v>962</v>
      </c>
      <c r="D190" s="14">
        <v>540</v>
      </c>
      <c r="E190" s="13">
        <v>540</v>
      </c>
      <c r="F190" s="13">
        <f t="shared" ref="F190:F198" si="57">E190-D190</f>
        <v>0</v>
      </c>
      <c r="G190" s="13">
        <f t="shared" ref="G190:G198" si="58">E190+10</f>
        <v>550</v>
      </c>
      <c r="H190" s="13">
        <v>550</v>
      </c>
      <c r="I190" s="14">
        <v>600</v>
      </c>
      <c r="J190" s="15">
        <f t="shared" ref="J190:J198" si="59">I190-H190</f>
        <v>50</v>
      </c>
      <c r="K190" s="19">
        <f t="shared" ref="K190:K198" si="60">I190/H190</f>
        <v>1.0909090909090908</v>
      </c>
      <c r="L190" s="16">
        <v>600</v>
      </c>
      <c r="M190" s="16">
        <v>535</v>
      </c>
      <c r="N190" s="16">
        <v>720</v>
      </c>
      <c r="O190" s="16">
        <f t="shared" si="49"/>
        <v>1.2</v>
      </c>
      <c r="P190" s="13"/>
      <c r="Q190" s="14">
        <f t="shared" ref="Q190:Q198" si="61">I190-10</f>
        <v>590</v>
      </c>
    </row>
    <row r="191" spans="1:17" s="22" customFormat="1" x14ac:dyDescent="0.2">
      <c r="A191" s="14">
        <f t="shared" si="56"/>
        <v>163</v>
      </c>
      <c r="B191" s="20" t="s">
        <v>1063</v>
      </c>
      <c r="C191" s="8" t="s">
        <v>963</v>
      </c>
      <c r="D191" s="14">
        <v>530</v>
      </c>
      <c r="E191" s="13">
        <v>530</v>
      </c>
      <c r="F191" s="13">
        <f t="shared" si="57"/>
        <v>0</v>
      </c>
      <c r="G191" s="13">
        <f t="shared" si="58"/>
        <v>540</v>
      </c>
      <c r="H191" s="13">
        <v>550</v>
      </c>
      <c r="I191" s="14">
        <v>600</v>
      </c>
      <c r="J191" s="15">
        <f t="shared" si="59"/>
        <v>50</v>
      </c>
      <c r="K191" s="19">
        <f t="shared" si="60"/>
        <v>1.0909090909090908</v>
      </c>
      <c r="L191" s="16">
        <v>600</v>
      </c>
      <c r="M191" s="16">
        <v>535</v>
      </c>
      <c r="N191" s="16">
        <v>720</v>
      </c>
      <c r="O191" s="16">
        <f t="shared" si="49"/>
        <v>1.2</v>
      </c>
      <c r="P191" s="13"/>
      <c r="Q191" s="14">
        <f t="shared" si="61"/>
        <v>590</v>
      </c>
    </row>
    <row r="192" spans="1:17" s="22" customFormat="1" x14ac:dyDescent="0.2">
      <c r="A192" s="14">
        <f t="shared" si="56"/>
        <v>164</v>
      </c>
      <c r="B192" s="20" t="s">
        <v>1063</v>
      </c>
      <c r="C192" s="8" t="s">
        <v>965</v>
      </c>
      <c r="D192" s="14">
        <v>800</v>
      </c>
      <c r="E192" s="13">
        <v>800</v>
      </c>
      <c r="F192" s="13">
        <f t="shared" si="57"/>
        <v>0</v>
      </c>
      <c r="G192" s="13">
        <f t="shared" si="58"/>
        <v>810</v>
      </c>
      <c r="H192" s="13">
        <v>800</v>
      </c>
      <c r="I192" s="14">
        <v>900</v>
      </c>
      <c r="J192" s="15">
        <f t="shared" si="59"/>
        <v>100</v>
      </c>
      <c r="K192" s="19">
        <f t="shared" si="60"/>
        <v>1.125</v>
      </c>
      <c r="L192" s="16">
        <v>860</v>
      </c>
      <c r="M192" s="16">
        <v>735</v>
      </c>
      <c r="N192" s="16">
        <v>1080</v>
      </c>
      <c r="O192" s="16">
        <f t="shared" si="49"/>
        <v>1.2</v>
      </c>
      <c r="P192" s="13"/>
      <c r="Q192" s="14">
        <f t="shared" si="61"/>
        <v>890</v>
      </c>
    </row>
    <row r="193" spans="1:17" s="22" customFormat="1" x14ac:dyDescent="0.2">
      <c r="A193" s="14">
        <f t="shared" si="56"/>
        <v>165</v>
      </c>
      <c r="B193" s="20" t="s">
        <v>1064</v>
      </c>
      <c r="C193" s="8" t="s">
        <v>966</v>
      </c>
      <c r="D193" s="14">
        <v>460</v>
      </c>
      <c r="E193" s="13">
        <v>460</v>
      </c>
      <c r="F193" s="13">
        <f t="shared" si="57"/>
        <v>0</v>
      </c>
      <c r="G193" s="13">
        <f t="shared" si="58"/>
        <v>470</v>
      </c>
      <c r="H193" s="13">
        <v>450</v>
      </c>
      <c r="I193" s="14">
        <v>500</v>
      </c>
      <c r="J193" s="15">
        <f t="shared" si="59"/>
        <v>50</v>
      </c>
      <c r="K193" s="19">
        <f t="shared" si="60"/>
        <v>1.1111111111111112</v>
      </c>
      <c r="L193" s="16">
        <v>540</v>
      </c>
      <c r="M193" s="16">
        <v>470</v>
      </c>
      <c r="N193" s="16">
        <v>600</v>
      </c>
      <c r="O193" s="16">
        <f t="shared" si="49"/>
        <v>1.2</v>
      </c>
      <c r="P193" s="13"/>
      <c r="Q193" s="14">
        <f t="shared" si="61"/>
        <v>490</v>
      </c>
    </row>
    <row r="194" spans="1:17" s="22" customFormat="1" x14ac:dyDescent="0.2">
      <c r="A194" s="14">
        <f t="shared" si="56"/>
        <v>166</v>
      </c>
      <c r="B194" s="20" t="s">
        <v>1022</v>
      </c>
      <c r="C194" s="8" t="s">
        <v>967</v>
      </c>
      <c r="D194" s="14">
        <v>160</v>
      </c>
      <c r="E194" s="13">
        <v>160</v>
      </c>
      <c r="F194" s="13">
        <f t="shared" si="57"/>
        <v>0</v>
      </c>
      <c r="G194" s="13">
        <f t="shared" si="58"/>
        <v>170</v>
      </c>
      <c r="H194" s="13">
        <v>150</v>
      </c>
      <c r="I194" s="14">
        <v>200</v>
      </c>
      <c r="J194" s="15">
        <f t="shared" si="59"/>
        <v>50</v>
      </c>
      <c r="K194" s="19">
        <f t="shared" si="60"/>
        <v>1.3333333333333333</v>
      </c>
      <c r="L194" s="16">
        <v>210</v>
      </c>
      <c r="M194" s="16">
        <v>185</v>
      </c>
      <c r="N194" s="16">
        <v>240</v>
      </c>
      <c r="O194" s="16">
        <f t="shared" si="49"/>
        <v>1.2</v>
      </c>
      <c r="P194" s="13"/>
      <c r="Q194" s="14">
        <f t="shared" si="61"/>
        <v>190</v>
      </c>
    </row>
    <row r="195" spans="1:17" s="22" customFormat="1" x14ac:dyDescent="0.2">
      <c r="A195" s="14">
        <f t="shared" si="56"/>
        <v>167</v>
      </c>
      <c r="B195" s="20" t="s">
        <v>1066</v>
      </c>
      <c r="C195" s="8" t="s">
        <v>968</v>
      </c>
      <c r="D195" s="14">
        <v>190</v>
      </c>
      <c r="E195" s="13">
        <v>190</v>
      </c>
      <c r="F195" s="13">
        <f t="shared" si="57"/>
        <v>0</v>
      </c>
      <c r="G195" s="13">
        <f t="shared" si="58"/>
        <v>200</v>
      </c>
      <c r="H195" s="13">
        <v>200</v>
      </c>
      <c r="I195" s="14">
        <v>300</v>
      </c>
      <c r="J195" s="15">
        <f t="shared" si="59"/>
        <v>100</v>
      </c>
      <c r="K195" s="19">
        <f t="shared" si="60"/>
        <v>1.5</v>
      </c>
      <c r="L195" s="16">
        <v>265</v>
      </c>
      <c r="M195" s="16">
        <v>230</v>
      </c>
      <c r="N195" s="16">
        <v>360</v>
      </c>
      <c r="O195" s="16">
        <f t="shared" si="49"/>
        <v>1.2</v>
      </c>
      <c r="P195" s="13"/>
      <c r="Q195" s="14">
        <f t="shared" si="61"/>
        <v>290</v>
      </c>
    </row>
    <row r="196" spans="1:17" s="22" customFormat="1" x14ac:dyDescent="0.2">
      <c r="A196" s="14">
        <f t="shared" si="56"/>
        <v>168</v>
      </c>
      <c r="B196" s="20" t="s">
        <v>1067</v>
      </c>
      <c r="C196" s="8" t="s">
        <v>969</v>
      </c>
      <c r="D196" s="14">
        <v>200</v>
      </c>
      <c r="E196" s="13">
        <v>200</v>
      </c>
      <c r="F196" s="13">
        <f t="shared" si="57"/>
        <v>0</v>
      </c>
      <c r="G196" s="13">
        <f t="shared" si="58"/>
        <v>210</v>
      </c>
      <c r="H196" s="13">
        <v>200</v>
      </c>
      <c r="I196" s="14">
        <v>300</v>
      </c>
      <c r="J196" s="15">
        <f t="shared" si="59"/>
        <v>100</v>
      </c>
      <c r="K196" s="19">
        <f t="shared" si="60"/>
        <v>1.5</v>
      </c>
      <c r="L196" s="16">
        <v>240</v>
      </c>
      <c r="M196" s="16">
        <v>210</v>
      </c>
      <c r="N196" s="16">
        <v>360</v>
      </c>
      <c r="O196" s="16">
        <f t="shared" si="49"/>
        <v>1.2</v>
      </c>
      <c r="P196" s="13"/>
      <c r="Q196" s="14">
        <f t="shared" si="61"/>
        <v>290</v>
      </c>
    </row>
    <row r="197" spans="1:17" s="22" customFormat="1" x14ac:dyDescent="0.2">
      <c r="A197" s="14">
        <f t="shared" si="56"/>
        <v>169</v>
      </c>
      <c r="B197" s="20" t="s">
        <v>1029</v>
      </c>
      <c r="C197" s="8" t="s">
        <v>970</v>
      </c>
      <c r="D197" s="14">
        <v>180</v>
      </c>
      <c r="E197" s="13">
        <v>180</v>
      </c>
      <c r="F197" s="13">
        <f t="shared" si="57"/>
        <v>0</v>
      </c>
      <c r="G197" s="13">
        <f t="shared" si="58"/>
        <v>190</v>
      </c>
      <c r="H197" s="13">
        <v>200</v>
      </c>
      <c r="I197" s="14">
        <v>300</v>
      </c>
      <c r="J197" s="15">
        <f t="shared" si="59"/>
        <v>100</v>
      </c>
      <c r="K197" s="19">
        <f t="shared" si="60"/>
        <v>1.5</v>
      </c>
      <c r="L197" s="16">
        <v>210</v>
      </c>
      <c r="M197" s="16">
        <v>185</v>
      </c>
      <c r="N197" s="16">
        <v>360</v>
      </c>
      <c r="O197" s="16">
        <f t="shared" si="49"/>
        <v>1.2</v>
      </c>
      <c r="P197" s="13"/>
      <c r="Q197" s="14">
        <f t="shared" si="61"/>
        <v>290</v>
      </c>
    </row>
    <row r="198" spans="1:17" s="22" customFormat="1" x14ac:dyDescent="0.2">
      <c r="A198" s="14">
        <f t="shared" si="56"/>
        <v>170</v>
      </c>
      <c r="B198" s="20" t="s">
        <v>1047</v>
      </c>
      <c r="C198" s="8" t="s">
        <v>971</v>
      </c>
      <c r="D198" s="14">
        <v>185</v>
      </c>
      <c r="E198" s="13">
        <v>190</v>
      </c>
      <c r="F198" s="13">
        <f t="shared" si="57"/>
        <v>5</v>
      </c>
      <c r="G198" s="13">
        <f t="shared" si="58"/>
        <v>200</v>
      </c>
      <c r="H198" s="13">
        <v>200</v>
      </c>
      <c r="I198" s="14">
        <v>300</v>
      </c>
      <c r="J198" s="15">
        <f t="shared" si="59"/>
        <v>100</v>
      </c>
      <c r="K198" s="19">
        <f t="shared" si="60"/>
        <v>1.5</v>
      </c>
      <c r="L198" s="24" t="s">
        <v>1466</v>
      </c>
      <c r="M198" s="24" t="s">
        <v>1466</v>
      </c>
      <c r="N198" s="24" t="s">
        <v>1466</v>
      </c>
      <c r="O198" s="16"/>
      <c r="P198" s="13"/>
      <c r="Q198" s="14">
        <f t="shared" si="61"/>
        <v>290</v>
      </c>
    </row>
    <row r="199" spans="1:17" s="22" customFormat="1" x14ac:dyDescent="0.2">
      <c r="A199" s="14">
        <f t="shared" si="56"/>
        <v>171</v>
      </c>
      <c r="B199" s="20" t="s">
        <v>1047</v>
      </c>
      <c r="C199" s="8" t="s">
        <v>972</v>
      </c>
      <c r="D199" s="14"/>
      <c r="E199" s="13"/>
      <c r="F199" s="13"/>
      <c r="G199" s="13"/>
      <c r="H199" s="24" t="s">
        <v>1466</v>
      </c>
      <c r="I199" s="24" t="s">
        <v>1466</v>
      </c>
      <c r="J199" s="24" t="s">
        <v>1466</v>
      </c>
      <c r="K199" s="24" t="s">
        <v>1466</v>
      </c>
      <c r="L199" s="49">
        <v>170</v>
      </c>
      <c r="M199" s="49">
        <v>150</v>
      </c>
      <c r="N199" s="49">
        <v>240</v>
      </c>
      <c r="O199" s="16"/>
      <c r="P199" s="13"/>
      <c r="Q199" s="14">
        <v>240</v>
      </c>
    </row>
    <row r="200" spans="1:17" s="22" customFormat="1" x14ac:dyDescent="0.2">
      <c r="A200" s="14">
        <f t="shared" si="56"/>
        <v>172</v>
      </c>
      <c r="B200" s="20" t="s">
        <v>1034</v>
      </c>
      <c r="C200" s="8" t="s">
        <v>973</v>
      </c>
      <c r="D200" s="14">
        <v>215</v>
      </c>
      <c r="E200" s="13">
        <v>220</v>
      </c>
      <c r="F200" s="13">
        <f t="shared" ref="F200:F224" si="62">E200-D200</f>
        <v>5</v>
      </c>
      <c r="G200" s="13">
        <f t="shared" ref="G200:G224" si="63">E200+10</f>
        <v>230</v>
      </c>
      <c r="H200" s="13">
        <v>250</v>
      </c>
      <c r="I200" s="14">
        <v>400</v>
      </c>
      <c r="J200" s="15">
        <f t="shared" ref="J200:J224" si="64">I200-H200</f>
        <v>150</v>
      </c>
      <c r="K200" s="19">
        <f t="shared" ref="K200:K224" si="65">I200/H200</f>
        <v>1.6</v>
      </c>
      <c r="L200" s="16">
        <v>285</v>
      </c>
      <c r="M200" s="16">
        <v>245</v>
      </c>
      <c r="N200" s="16">
        <v>480</v>
      </c>
      <c r="O200" s="16">
        <f t="shared" ref="O200:O211" si="66">N200/I200</f>
        <v>1.2</v>
      </c>
      <c r="P200" s="13"/>
      <c r="Q200" s="14">
        <f t="shared" ref="Q200:Q224" si="67">I200-10</f>
        <v>390</v>
      </c>
    </row>
    <row r="201" spans="1:17" s="22" customFormat="1" x14ac:dyDescent="0.2">
      <c r="A201" s="14">
        <f t="shared" si="56"/>
        <v>173</v>
      </c>
      <c r="B201" s="20" t="s">
        <v>1068</v>
      </c>
      <c r="C201" s="8" t="s">
        <v>974</v>
      </c>
      <c r="D201" s="14">
        <v>180</v>
      </c>
      <c r="E201" s="13">
        <v>180</v>
      </c>
      <c r="F201" s="13">
        <f t="shared" si="62"/>
        <v>0</v>
      </c>
      <c r="G201" s="13">
        <f t="shared" si="63"/>
        <v>190</v>
      </c>
      <c r="H201" s="13">
        <v>200</v>
      </c>
      <c r="I201" s="14">
        <v>300</v>
      </c>
      <c r="J201" s="15">
        <f t="shared" si="64"/>
        <v>100</v>
      </c>
      <c r="K201" s="19">
        <f t="shared" si="65"/>
        <v>1.5</v>
      </c>
      <c r="L201" s="16">
        <v>210</v>
      </c>
      <c r="M201" s="16">
        <v>185</v>
      </c>
      <c r="N201" s="16">
        <v>360</v>
      </c>
      <c r="O201" s="16">
        <f t="shared" si="66"/>
        <v>1.2</v>
      </c>
      <c r="P201" s="13"/>
      <c r="Q201" s="14">
        <f t="shared" si="67"/>
        <v>290</v>
      </c>
    </row>
    <row r="202" spans="1:17" s="22" customFormat="1" x14ac:dyDescent="0.2">
      <c r="A202" s="14">
        <f t="shared" si="56"/>
        <v>174</v>
      </c>
      <c r="B202" s="20" t="s">
        <v>1070</v>
      </c>
      <c r="C202" s="8" t="s">
        <v>978</v>
      </c>
      <c r="D202" s="14">
        <v>260</v>
      </c>
      <c r="E202" s="13">
        <v>260</v>
      </c>
      <c r="F202" s="13">
        <f t="shared" si="62"/>
        <v>0</v>
      </c>
      <c r="G202" s="13">
        <f t="shared" si="63"/>
        <v>270</v>
      </c>
      <c r="H202" s="13">
        <v>250</v>
      </c>
      <c r="I202" s="14">
        <v>400</v>
      </c>
      <c r="J202" s="15">
        <f t="shared" si="64"/>
        <v>150</v>
      </c>
      <c r="K202" s="19">
        <f t="shared" si="65"/>
        <v>1.6</v>
      </c>
      <c r="L202" s="16">
        <v>285</v>
      </c>
      <c r="M202" s="16">
        <v>245</v>
      </c>
      <c r="N202" s="16">
        <v>480</v>
      </c>
      <c r="O202" s="16">
        <f t="shared" si="66"/>
        <v>1.2</v>
      </c>
      <c r="P202" s="13"/>
      <c r="Q202" s="14">
        <f t="shared" si="67"/>
        <v>390</v>
      </c>
    </row>
    <row r="203" spans="1:17" s="22" customFormat="1" x14ac:dyDescent="0.2">
      <c r="A203" s="14">
        <f t="shared" si="56"/>
        <v>175</v>
      </c>
      <c r="B203" s="20" t="s">
        <v>1069</v>
      </c>
      <c r="C203" s="8" t="s">
        <v>979</v>
      </c>
      <c r="D203" s="14">
        <v>260</v>
      </c>
      <c r="E203" s="13">
        <v>260</v>
      </c>
      <c r="F203" s="13">
        <f t="shared" si="62"/>
        <v>0</v>
      </c>
      <c r="G203" s="13">
        <f t="shared" si="63"/>
        <v>270</v>
      </c>
      <c r="H203" s="13">
        <v>250</v>
      </c>
      <c r="I203" s="14">
        <v>400</v>
      </c>
      <c r="J203" s="15">
        <f t="shared" si="64"/>
        <v>150</v>
      </c>
      <c r="K203" s="19">
        <f t="shared" si="65"/>
        <v>1.6</v>
      </c>
      <c r="L203" s="16">
        <v>285</v>
      </c>
      <c r="M203" s="16">
        <v>245</v>
      </c>
      <c r="N203" s="16">
        <v>480</v>
      </c>
      <c r="O203" s="16">
        <f t="shared" si="66"/>
        <v>1.2</v>
      </c>
      <c r="P203" s="13"/>
      <c r="Q203" s="14">
        <f t="shared" si="67"/>
        <v>390</v>
      </c>
    </row>
    <row r="204" spans="1:17" s="22" customFormat="1" x14ac:dyDescent="0.2">
      <c r="A204" s="14">
        <f t="shared" si="56"/>
        <v>176</v>
      </c>
      <c r="B204" s="20" t="s">
        <v>1058</v>
      </c>
      <c r="C204" s="8" t="s">
        <v>980</v>
      </c>
      <c r="D204" s="14">
        <v>260</v>
      </c>
      <c r="E204" s="13">
        <v>260</v>
      </c>
      <c r="F204" s="13">
        <f t="shared" si="62"/>
        <v>0</v>
      </c>
      <c r="G204" s="13">
        <f t="shared" si="63"/>
        <v>270</v>
      </c>
      <c r="H204" s="13">
        <v>250</v>
      </c>
      <c r="I204" s="14">
        <v>400</v>
      </c>
      <c r="J204" s="15">
        <f t="shared" si="64"/>
        <v>150</v>
      </c>
      <c r="K204" s="19">
        <f t="shared" si="65"/>
        <v>1.6</v>
      </c>
      <c r="L204" s="16">
        <v>285</v>
      </c>
      <c r="M204" s="16">
        <v>245</v>
      </c>
      <c r="N204" s="16">
        <v>480</v>
      </c>
      <c r="O204" s="16">
        <f t="shared" si="66"/>
        <v>1.2</v>
      </c>
      <c r="P204" s="13"/>
      <c r="Q204" s="14">
        <f t="shared" si="67"/>
        <v>390</v>
      </c>
    </row>
    <row r="205" spans="1:17" s="22" customFormat="1" x14ac:dyDescent="0.2">
      <c r="A205" s="14">
        <f t="shared" si="56"/>
        <v>177</v>
      </c>
      <c r="B205" s="20" t="s">
        <v>1062</v>
      </c>
      <c r="C205" s="8" t="s">
        <v>981</v>
      </c>
      <c r="D205" s="14">
        <v>260</v>
      </c>
      <c r="E205" s="13">
        <v>260</v>
      </c>
      <c r="F205" s="13">
        <f t="shared" si="62"/>
        <v>0</v>
      </c>
      <c r="G205" s="13">
        <f t="shared" si="63"/>
        <v>270</v>
      </c>
      <c r="H205" s="13">
        <v>250</v>
      </c>
      <c r="I205" s="14">
        <v>400</v>
      </c>
      <c r="J205" s="15">
        <f t="shared" si="64"/>
        <v>150</v>
      </c>
      <c r="K205" s="19">
        <f t="shared" si="65"/>
        <v>1.6</v>
      </c>
      <c r="L205" s="16">
        <v>285</v>
      </c>
      <c r="M205" s="16">
        <v>245</v>
      </c>
      <c r="N205" s="16">
        <v>480</v>
      </c>
      <c r="O205" s="16">
        <f t="shared" si="66"/>
        <v>1.2</v>
      </c>
      <c r="P205" s="13"/>
      <c r="Q205" s="14">
        <f t="shared" si="67"/>
        <v>390</v>
      </c>
    </row>
    <row r="206" spans="1:17" s="22" customFormat="1" x14ac:dyDescent="0.2">
      <c r="A206" s="14">
        <f t="shared" si="56"/>
        <v>178</v>
      </c>
      <c r="B206" s="20" t="s">
        <v>1062</v>
      </c>
      <c r="C206" s="8" t="s">
        <v>405</v>
      </c>
      <c r="D206" s="14">
        <v>140</v>
      </c>
      <c r="E206" s="13">
        <v>140</v>
      </c>
      <c r="F206" s="13">
        <f t="shared" si="62"/>
        <v>0</v>
      </c>
      <c r="G206" s="13">
        <f t="shared" si="63"/>
        <v>150</v>
      </c>
      <c r="H206" s="13">
        <v>150</v>
      </c>
      <c r="I206" s="14">
        <v>200</v>
      </c>
      <c r="J206" s="15">
        <f t="shared" si="64"/>
        <v>50</v>
      </c>
      <c r="K206" s="19">
        <f t="shared" si="65"/>
        <v>1.3333333333333333</v>
      </c>
      <c r="L206" s="16">
        <v>165</v>
      </c>
      <c r="M206" s="16">
        <v>145</v>
      </c>
      <c r="N206" s="16">
        <v>240</v>
      </c>
      <c r="O206" s="16">
        <f t="shared" si="66"/>
        <v>1.2</v>
      </c>
      <c r="P206" s="13"/>
      <c r="Q206" s="14">
        <f t="shared" si="67"/>
        <v>190</v>
      </c>
    </row>
    <row r="207" spans="1:17" s="22" customFormat="1" x14ac:dyDescent="0.2">
      <c r="A207" s="14">
        <f t="shared" si="56"/>
        <v>179</v>
      </c>
      <c r="B207" s="20" t="s">
        <v>1062</v>
      </c>
      <c r="C207" s="8" t="s">
        <v>406</v>
      </c>
      <c r="D207" s="14">
        <v>180</v>
      </c>
      <c r="E207" s="13">
        <v>180</v>
      </c>
      <c r="F207" s="13">
        <f t="shared" si="62"/>
        <v>0</v>
      </c>
      <c r="G207" s="13">
        <f t="shared" si="63"/>
        <v>190</v>
      </c>
      <c r="H207" s="13">
        <v>200</v>
      </c>
      <c r="I207" s="14">
        <v>300</v>
      </c>
      <c r="J207" s="15">
        <f t="shared" si="64"/>
        <v>100</v>
      </c>
      <c r="K207" s="19">
        <f t="shared" si="65"/>
        <v>1.5</v>
      </c>
      <c r="L207" s="16">
        <v>210</v>
      </c>
      <c r="M207" s="16">
        <v>185</v>
      </c>
      <c r="N207" s="16">
        <v>360</v>
      </c>
      <c r="O207" s="16">
        <f t="shared" si="66"/>
        <v>1.2</v>
      </c>
      <c r="P207" s="13"/>
      <c r="Q207" s="14">
        <f t="shared" si="67"/>
        <v>290</v>
      </c>
    </row>
    <row r="208" spans="1:17" s="22" customFormat="1" x14ac:dyDescent="0.2">
      <c r="A208" s="14">
        <f t="shared" si="56"/>
        <v>180</v>
      </c>
      <c r="B208" s="20" t="s">
        <v>1049</v>
      </c>
      <c r="C208" s="8" t="s">
        <v>407</v>
      </c>
      <c r="D208" s="14">
        <v>140</v>
      </c>
      <c r="E208" s="13">
        <v>140</v>
      </c>
      <c r="F208" s="13">
        <f t="shared" si="62"/>
        <v>0</v>
      </c>
      <c r="G208" s="13">
        <f t="shared" si="63"/>
        <v>150</v>
      </c>
      <c r="H208" s="13">
        <v>150</v>
      </c>
      <c r="I208" s="14">
        <v>200</v>
      </c>
      <c r="J208" s="15">
        <f t="shared" si="64"/>
        <v>50</v>
      </c>
      <c r="K208" s="19">
        <f t="shared" si="65"/>
        <v>1.3333333333333333</v>
      </c>
      <c r="L208" s="24" t="s">
        <v>1466</v>
      </c>
      <c r="M208" s="16">
        <v>145</v>
      </c>
      <c r="N208" s="16">
        <v>240</v>
      </c>
      <c r="O208" s="16">
        <f t="shared" si="66"/>
        <v>1.2</v>
      </c>
      <c r="P208" s="13"/>
      <c r="Q208" s="14">
        <f t="shared" si="67"/>
        <v>190</v>
      </c>
    </row>
    <row r="209" spans="1:17" s="22" customFormat="1" x14ac:dyDescent="0.2">
      <c r="A209" s="14">
        <f t="shared" si="56"/>
        <v>181</v>
      </c>
      <c r="B209" s="20" t="s">
        <v>1049</v>
      </c>
      <c r="C209" s="8" t="s">
        <v>408</v>
      </c>
      <c r="D209" s="14">
        <v>180</v>
      </c>
      <c r="E209" s="13">
        <v>180</v>
      </c>
      <c r="F209" s="13">
        <f t="shared" si="62"/>
        <v>0</v>
      </c>
      <c r="G209" s="13">
        <f t="shared" si="63"/>
        <v>190</v>
      </c>
      <c r="H209" s="13">
        <v>200</v>
      </c>
      <c r="I209" s="14">
        <v>300</v>
      </c>
      <c r="J209" s="15">
        <f t="shared" si="64"/>
        <v>100</v>
      </c>
      <c r="K209" s="19">
        <f t="shared" si="65"/>
        <v>1.5</v>
      </c>
      <c r="L209" s="24" t="s">
        <v>1466</v>
      </c>
      <c r="M209" s="16">
        <v>185</v>
      </c>
      <c r="N209" s="16">
        <v>360</v>
      </c>
      <c r="O209" s="16">
        <f t="shared" si="66"/>
        <v>1.2</v>
      </c>
      <c r="P209" s="13"/>
      <c r="Q209" s="14">
        <f t="shared" si="67"/>
        <v>290</v>
      </c>
    </row>
    <row r="210" spans="1:17" s="22" customFormat="1" x14ac:dyDescent="0.2">
      <c r="A210" s="14">
        <f t="shared" si="56"/>
        <v>182</v>
      </c>
      <c r="B210" s="20" t="s">
        <v>1049</v>
      </c>
      <c r="C210" s="8" t="s">
        <v>409</v>
      </c>
      <c r="D210" s="14">
        <v>140</v>
      </c>
      <c r="E210" s="13">
        <v>140</v>
      </c>
      <c r="F210" s="13">
        <f t="shared" si="62"/>
        <v>0</v>
      </c>
      <c r="G210" s="13">
        <f t="shared" si="63"/>
        <v>150</v>
      </c>
      <c r="H210" s="13">
        <v>150</v>
      </c>
      <c r="I210" s="14">
        <v>200</v>
      </c>
      <c r="J210" s="15">
        <f t="shared" si="64"/>
        <v>50</v>
      </c>
      <c r="K210" s="19">
        <f t="shared" si="65"/>
        <v>1.3333333333333333</v>
      </c>
      <c r="L210" s="24" t="s">
        <v>1466</v>
      </c>
      <c r="M210" s="16">
        <v>145</v>
      </c>
      <c r="N210" s="16">
        <v>240</v>
      </c>
      <c r="O210" s="16">
        <f t="shared" si="66"/>
        <v>1.2</v>
      </c>
      <c r="P210" s="13"/>
      <c r="Q210" s="14">
        <f t="shared" si="67"/>
        <v>190</v>
      </c>
    </row>
    <row r="211" spans="1:17" s="22" customFormat="1" x14ac:dyDescent="0.2">
      <c r="A211" s="14">
        <f t="shared" si="56"/>
        <v>183</v>
      </c>
      <c r="B211" s="20" t="s">
        <v>1060</v>
      </c>
      <c r="C211" s="8" t="s">
        <v>1457</v>
      </c>
      <c r="D211" s="14">
        <v>790</v>
      </c>
      <c r="E211" s="13">
        <v>790</v>
      </c>
      <c r="F211" s="13">
        <f t="shared" si="62"/>
        <v>0</v>
      </c>
      <c r="G211" s="13">
        <f t="shared" si="63"/>
        <v>800</v>
      </c>
      <c r="H211" s="13">
        <v>800</v>
      </c>
      <c r="I211" s="14">
        <v>900</v>
      </c>
      <c r="J211" s="15">
        <f t="shared" si="64"/>
        <v>100</v>
      </c>
      <c r="K211" s="19">
        <f t="shared" si="65"/>
        <v>1.125</v>
      </c>
      <c r="L211" s="16">
        <v>925</v>
      </c>
      <c r="M211" s="16">
        <v>750</v>
      </c>
      <c r="N211" s="16">
        <v>1080</v>
      </c>
      <c r="O211" s="16">
        <f t="shared" si="66"/>
        <v>1.2</v>
      </c>
      <c r="P211" s="13"/>
      <c r="Q211" s="14">
        <f t="shared" si="67"/>
        <v>890</v>
      </c>
    </row>
    <row r="212" spans="1:17" s="22" customFormat="1" x14ac:dyDescent="0.2">
      <c r="A212" s="14">
        <f t="shared" si="56"/>
        <v>184</v>
      </c>
      <c r="B212" s="20" t="s">
        <v>1036</v>
      </c>
      <c r="C212" s="8" t="s">
        <v>1401</v>
      </c>
      <c r="D212" s="14">
        <v>350</v>
      </c>
      <c r="E212" s="13">
        <v>350</v>
      </c>
      <c r="F212" s="13">
        <f t="shared" si="62"/>
        <v>0</v>
      </c>
      <c r="G212" s="13">
        <f t="shared" si="63"/>
        <v>360</v>
      </c>
      <c r="H212" s="13">
        <v>350</v>
      </c>
      <c r="I212" s="14">
        <v>500</v>
      </c>
      <c r="J212" s="15">
        <f t="shared" si="64"/>
        <v>150</v>
      </c>
      <c r="K212" s="19">
        <f t="shared" si="65"/>
        <v>1.4285714285714286</v>
      </c>
      <c r="L212" s="24" t="s">
        <v>1466</v>
      </c>
      <c r="M212" s="24" t="s">
        <v>1466</v>
      </c>
      <c r="N212" s="24" t="s">
        <v>1466</v>
      </c>
      <c r="O212" s="16"/>
      <c r="P212" s="13"/>
      <c r="Q212" s="14">
        <f t="shared" si="67"/>
        <v>490</v>
      </c>
    </row>
    <row r="213" spans="1:17" s="22" customFormat="1" x14ac:dyDescent="0.2">
      <c r="A213" s="14">
        <f t="shared" si="56"/>
        <v>185</v>
      </c>
      <c r="B213" s="20" t="s">
        <v>1071</v>
      </c>
      <c r="C213" s="27" t="s">
        <v>1402</v>
      </c>
      <c r="D213" s="14">
        <v>463</v>
      </c>
      <c r="E213" s="13">
        <v>460</v>
      </c>
      <c r="F213" s="13">
        <f t="shared" si="62"/>
        <v>-3</v>
      </c>
      <c r="G213" s="13">
        <f t="shared" si="63"/>
        <v>470</v>
      </c>
      <c r="H213" s="13">
        <v>450</v>
      </c>
      <c r="I213" s="14">
        <v>500</v>
      </c>
      <c r="J213" s="15">
        <f t="shared" si="64"/>
        <v>50</v>
      </c>
      <c r="K213" s="19">
        <f t="shared" si="65"/>
        <v>1.1111111111111112</v>
      </c>
      <c r="L213" s="24" t="s">
        <v>1466</v>
      </c>
      <c r="M213" s="24" t="s">
        <v>1466</v>
      </c>
      <c r="N213" s="24" t="s">
        <v>1466</v>
      </c>
      <c r="O213" s="16"/>
      <c r="P213" s="13"/>
      <c r="Q213" s="14">
        <f t="shared" si="67"/>
        <v>490</v>
      </c>
    </row>
    <row r="214" spans="1:17" s="22" customFormat="1" x14ac:dyDescent="0.2">
      <c r="A214" s="14">
        <f t="shared" si="56"/>
        <v>186</v>
      </c>
      <c r="B214" s="20" t="s">
        <v>1061</v>
      </c>
      <c r="C214" s="27" t="s">
        <v>1403</v>
      </c>
      <c r="D214" s="14">
        <v>541</v>
      </c>
      <c r="E214" s="13">
        <v>540</v>
      </c>
      <c r="F214" s="13">
        <f t="shared" si="62"/>
        <v>-1</v>
      </c>
      <c r="G214" s="13">
        <f t="shared" si="63"/>
        <v>550</v>
      </c>
      <c r="H214" s="13">
        <v>550</v>
      </c>
      <c r="I214" s="14">
        <v>600</v>
      </c>
      <c r="J214" s="15">
        <f t="shared" si="64"/>
        <v>50</v>
      </c>
      <c r="K214" s="19">
        <f t="shared" si="65"/>
        <v>1.0909090909090908</v>
      </c>
      <c r="L214" s="24" t="s">
        <v>1466</v>
      </c>
      <c r="M214" s="24" t="s">
        <v>1466</v>
      </c>
      <c r="N214" s="24" t="s">
        <v>1466</v>
      </c>
      <c r="O214" s="16"/>
      <c r="P214" s="13"/>
      <c r="Q214" s="14">
        <f t="shared" si="67"/>
        <v>590</v>
      </c>
    </row>
    <row r="215" spans="1:17" s="22" customFormat="1" x14ac:dyDescent="0.2">
      <c r="A215" s="14">
        <f t="shared" si="56"/>
        <v>187</v>
      </c>
      <c r="B215" s="20" t="s">
        <v>1058</v>
      </c>
      <c r="C215" s="27" t="s">
        <v>1404</v>
      </c>
      <c r="D215" s="14">
        <v>541</v>
      </c>
      <c r="E215" s="13">
        <v>540</v>
      </c>
      <c r="F215" s="13">
        <f t="shared" si="62"/>
        <v>-1</v>
      </c>
      <c r="G215" s="13">
        <f t="shared" si="63"/>
        <v>550</v>
      </c>
      <c r="H215" s="13">
        <v>550</v>
      </c>
      <c r="I215" s="14">
        <v>600</v>
      </c>
      <c r="J215" s="15">
        <f t="shared" si="64"/>
        <v>50</v>
      </c>
      <c r="K215" s="19">
        <f t="shared" si="65"/>
        <v>1.0909090909090908</v>
      </c>
      <c r="L215" s="24" t="s">
        <v>1466</v>
      </c>
      <c r="M215" s="24" t="s">
        <v>1466</v>
      </c>
      <c r="N215" s="24" t="s">
        <v>1466</v>
      </c>
      <c r="O215" s="16"/>
      <c r="P215" s="13"/>
      <c r="Q215" s="14">
        <f t="shared" si="67"/>
        <v>590</v>
      </c>
    </row>
    <row r="216" spans="1:17" s="22" customFormat="1" x14ac:dyDescent="0.2">
      <c r="A216" s="14">
        <f t="shared" si="56"/>
        <v>188</v>
      </c>
      <c r="B216" s="20" t="s">
        <v>1058</v>
      </c>
      <c r="C216" s="27" t="s">
        <v>1405</v>
      </c>
      <c r="D216" s="14">
        <v>527</v>
      </c>
      <c r="E216" s="13">
        <v>530</v>
      </c>
      <c r="F216" s="13">
        <f t="shared" si="62"/>
        <v>3</v>
      </c>
      <c r="G216" s="13">
        <f t="shared" si="63"/>
        <v>540</v>
      </c>
      <c r="H216" s="13">
        <v>550</v>
      </c>
      <c r="I216" s="14">
        <v>600</v>
      </c>
      <c r="J216" s="15">
        <f t="shared" si="64"/>
        <v>50</v>
      </c>
      <c r="K216" s="19">
        <f t="shared" si="65"/>
        <v>1.0909090909090908</v>
      </c>
      <c r="L216" s="24" t="s">
        <v>1466</v>
      </c>
      <c r="M216" s="24" t="s">
        <v>1466</v>
      </c>
      <c r="N216" s="24" t="s">
        <v>1466</v>
      </c>
      <c r="O216" s="16"/>
      <c r="P216" s="13"/>
      <c r="Q216" s="14">
        <f t="shared" si="67"/>
        <v>590</v>
      </c>
    </row>
    <row r="217" spans="1:17" s="22" customFormat="1" x14ac:dyDescent="0.2">
      <c r="A217" s="14">
        <f t="shared" si="56"/>
        <v>189</v>
      </c>
      <c r="B217" s="20" t="s">
        <v>1072</v>
      </c>
      <c r="C217" s="27" t="s">
        <v>1407</v>
      </c>
      <c r="D217" s="14">
        <v>1300</v>
      </c>
      <c r="E217" s="13">
        <v>1300</v>
      </c>
      <c r="F217" s="13">
        <f t="shared" si="62"/>
        <v>0</v>
      </c>
      <c r="G217" s="13">
        <f t="shared" si="63"/>
        <v>1310</v>
      </c>
      <c r="H217" s="13">
        <v>1300</v>
      </c>
      <c r="I217" s="14">
        <v>1500</v>
      </c>
      <c r="J217" s="15">
        <f t="shared" si="64"/>
        <v>200</v>
      </c>
      <c r="K217" s="19">
        <f t="shared" si="65"/>
        <v>1.1538461538461537</v>
      </c>
      <c r="L217" s="24" t="s">
        <v>1466</v>
      </c>
      <c r="M217" s="24" t="s">
        <v>1466</v>
      </c>
      <c r="N217" s="24" t="s">
        <v>1466</v>
      </c>
      <c r="O217" s="16"/>
      <c r="P217" s="13"/>
      <c r="Q217" s="14">
        <f t="shared" si="67"/>
        <v>1490</v>
      </c>
    </row>
    <row r="218" spans="1:17" s="22" customFormat="1" x14ac:dyDescent="0.2">
      <c r="A218" s="14">
        <f t="shared" si="56"/>
        <v>190</v>
      </c>
      <c r="B218" s="20" t="s">
        <v>1073</v>
      </c>
      <c r="C218" s="8" t="s">
        <v>982</v>
      </c>
      <c r="D218" s="14">
        <v>309</v>
      </c>
      <c r="E218" s="13">
        <v>310</v>
      </c>
      <c r="F218" s="13">
        <f t="shared" si="62"/>
        <v>1</v>
      </c>
      <c r="G218" s="13">
        <f t="shared" si="63"/>
        <v>320</v>
      </c>
      <c r="H218" s="13">
        <v>300</v>
      </c>
      <c r="I218" s="14">
        <v>400</v>
      </c>
      <c r="J218" s="15">
        <f t="shared" si="64"/>
        <v>100</v>
      </c>
      <c r="K218" s="19">
        <f t="shared" si="65"/>
        <v>1.3333333333333333</v>
      </c>
      <c r="L218" s="16">
        <v>325</v>
      </c>
      <c r="M218" s="16">
        <v>280</v>
      </c>
      <c r="N218" s="16">
        <v>480</v>
      </c>
      <c r="O218" s="16">
        <f>N218/I218</f>
        <v>1.2</v>
      </c>
      <c r="P218" s="13"/>
      <c r="Q218" s="14">
        <f t="shared" si="67"/>
        <v>390</v>
      </c>
    </row>
    <row r="219" spans="1:17" s="22" customFormat="1" x14ac:dyDescent="0.2">
      <c r="A219" s="14">
        <f t="shared" ref="A219:A224" si="68">A218+1</f>
        <v>191</v>
      </c>
      <c r="B219" s="20" t="s">
        <v>1036</v>
      </c>
      <c r="C219" s="8" t="s">
        <v>1416</v>
      </c>
      <c r="D219" s="14">
        <v>614</v>
      </c>
      <c r="E219" s="13">
        <v>610</v>
      </c>
      <c r="F219" s="13">
        <f t="shared" si="62"/>
        <v>-4</v>
      </c>
      <c r="G219" s="13">
        <f t="shared" si="63"/>
        <v>620</v>
      </c>
      <c r="H219" s="13">
        <v>600</v>
      </c>
      <c r="I219" s="14">
        <v>700</v>
      </c>
      <c r="J219" s="15">
        <f t="shared" si="64"/>
        <v>100</v>
      </c>
      <c r="K219" s="19">
        <f t="shared" si="65"/>
        <v>1.1666666666666667</v>
      </c>
      <c r="L219" s="16">
        <v>460</v>
      </c>
      <c r="M219" s="16">
        <v>400</v>
      </c>
      <c r="N219" s="16">
        <v>840</v>
      </c>
      <c r="O219" s="16">
        <f>N219/I219</f>
        <v>1.2</v>
      </c>
      <c r="P219" s="13"/>
      <c r="Q219" s="14">
        <f t="shared" si="67"/>
        <v>690</v>
      </c>
    </row>
    <row r="220" spans="1:17" s="22" customFormat="1" x14ac:dyDescent="0.2">
      <c r="A220" s="14">
        <f t="shared" si="68"/>
        <v>192</v>
      </c>
      <c r="B220" s="20" t="s">
        <v>1032</v>
      </c>
      <c r="C220" s="8" t="s">
        <v>1417</v>
      </c>
      <c r="D220" s="14">
        <v>179</v>
      </c>
      <c r="E220" s="13">
        <v>180</v>
      </c>
      <c r="F220" s="13">
        <f t="shared" si="62"/>
        <v>1</v>
      </c>
      <c r="G220" s="13">
        <f t="shared" si="63"/>
        <v>190</v>
      </c>
      <c r="H220" s="13">
        <v>200</v>
      </c>
      <c r="I220" s="14">
        <v>300</v>
      </c>
      <c r="J220" s="15">
        <f t="shared" si="64"/>
        <v>100</v>
      </c>
      <c r="K220" s="19">
        <f t="shared" si="65"/>
        <v>1.5</v>
      </c>
      <c r="L220" s="24" t="s">
        <v>1466</v>
      </c>
      <c r="M220" s="24" t="s">
        <v>1466</v>
      </c>
      <c r="N220" s="24" t="s">
        <v>1466</v>
      </c>
      <c r="O220" s="16"/>
      <c r="P220" s="13"/>
      <c r="Q220" s="14">
        <f t="shared" si="67"/>
        <v>290</v>
      </c>
    </row>
    <row r="221" spans="1:17" s="22" customFormat="1" x14ac:dyDescent="0.2">
      <c r="A221" s="14">
        <f t="shared" si="68"/>
        <v>193</v>
      </c>
      <c r="B221" s="20" t="s">
        <v>1060</v>
      </c>
      <c r="C221" s="8" t="s">
        <v>1418</v>
      </c>
      <c r="D221" s="14">
        <v>527</v>
      </c>
      <c r="E221" s="13">
        <v>530</v>
      </c>
      <c r="F221" s="13">
        <f t="shared" si="62"/>
        <v>3</v>
      </c>
      <c r="G221" s="13">
        <f t="shared" si="63"/>
        <v>540</v>
      </c>
      <c r="H221" s="13">
        <v>550</v>
      </c>
      <c r="I221" s="14">
        <v>650</v>
      </c>
      <c r="J221" s="15">
        <f t="shared" si="64"/>
        <v>100</v>
      </c>
      <c r="K221" s="19">
        <f t="shared" si="65"/>
        <v>1.1818181818181819</v>
      </c>
      <c r="L221" s="24" t="s">
        <v>1466</v>
      </c>
      <c r="M221" s="24" t="s">
        <v>1466</v>
      </c>
      <c r="N221" s="24" t="s">
        <v>1466</v>
      </c>
      <c r="O221" s="16"/>
      <c r="P221" s="13"/>
      <c r="Q221" s="14">
        <f t="shared" si="67"/>
        <v>640</v>
      </c>
    </row>
    <row r="222" spans="1:17" s="22" customFormat="1" x14ac:dyDescent="0.2">
      <c r="A222" s="14">
        <f t="shared" si="68"/>
        <v>194</v>
      </c>
      <c r="B222" s="20" t="s">
        <v>1027</v>
      </c>
      <c r="C222" s="8" t="s">
        <v>1419</v>
      </c>
      <c r="D222" s="14">
        <v>179</v>
      </c>
      <c r="E222" s="13">
        <v>180</v>
      </c>
      <c r="F222" s="13">
        <f t="shared" si="62"/>
        <v>1</v>
      </c>
      <c r="G222" s="13">
        <f t="shared" si="63"/>
        <v>190</v>
      </c>
      <c r="H222" s="13">
        <v>200</v>
      </c>
      <c r="I222" s="14">
        <v>300</v>
      </c>
      <c r="J222" s="15">
        <f t="shared" si="64"/>
        <v>100</v>
      </c>
      <c r="K222" s="19">
        <f t="shared" si="65"/>
        <v>1.5</v>
      </c>
      <c r="L222" s="24" t="s">
        <v>1466</v>
      </c>
      <c r="M222" s="24" t="s">
        <v>1466</v>
      </c>
      <c r="N222" s="16">
        <v>360</v>
      </c>
      <c r="O222" s="16">
        <f>N222/I222</f>
        <v>1.2</v>
      </c>
      <c r="P222" s="13"/>
      <c r="Q222" s="14">
        <f t="shared" si="67"/>
        <v>290</v>
      </c>
    </row>
    <row r="223" spans="1:17" s="22" customFormat="1" x14ac:dyDescent="0.2">
      <c r="A223" s="14">
        <f t="shared" si="68"/>
        <v>195</v>
      </c>
      <c r="B223" s="20" t="s">
        <v>1028</v>
      </c>
      <c r="C223" s="8" t="s">
        <v>1420</v>
      </c>
      <c r="D223" s="14">
        <v>361</v>
      </c>
      <c r="E223" s="13">
        <v>360</v>
      </c>
      <c r="F223" s="13">
        <f t="shared" si="62"/>
        <v>-1</v>
      </c>
      <c r="G223" s="13">
        <f t="shared" si="63"/>
        <v>370</v>
      </c>
      <c r="H223" s="13">
        <v>350</v>
      </c>
      <c r="I223" s="14">
        <v>500</v>
      </c>
      <c r="J223" s="15">
        <f t="shared" si="64"/>
        <v>150</v>
      </c>
      <c r="K223" s="19">
        <f t="shared" si="65"/>
        <v>1.4285714285714286</v>
      </c>
      <c r="L223" s="24" t="s">
        <v>1466</v>
      </c>
      <c r="M223" s="24" t="s">
        <v>1466</v>
      </c>
      <c r="N223" s="24" t="s">
        <v>1466</v>
      </c>
      <c r="O223" s="16"/>
      <c r="P223" s="13"/>
      <c r="Q223" s="14">
        <f t="shared" si="67"/>
        <v>490</v>
      </c>
    </row>
    <row r="224" spans="1:17" s="22" customFormat="1" x14ac:dyDescent="0.2">
      <c r="A224" s="14">
        <f t="shared" si="68"/>
        <v>196</v>
      </c>
      <c r="B224" s="20" t="s">
        <v>1028</v>
      </c>
      <c r="C224" s="8" t="s">
        <v>1421</v>
      </c>
      <c r="D224" s="14">
        <v>439</v>
      </c>
      <c r="E224" s="13">
        <v>440</v>
      </c>
      <c r="F224" s="13">
        <f t="shared" si="62"/>
        <v>1</v>
      </c>
      <c r="G224" s="13">
        <f t="shared" si="63"/>
        <v>450</v>
      </c>
      <c r="H224" s="13">
        <v>450</v>
      </c>
      <c r="I224" s="14">
        <v>500</v>
      </c>
      <c r="J224" s="15">
        <f t="shared" si="64"/>
        <v>50</v>
      </c>
      <c r="K224" s="19">
        <f t="shared" si="65"/>
        <v>1.1111111111111112</v>
      </c>
      <c r="L224" s="24" t="s">
        <v>1466</v>
      </c>
      <c r="M224" s="24" t="s">
        <v>1466</v>
      </c>
      <c r="N224" s="24" t="s">
        <v>1466</v>
      </c>
      <c r="O224" s="16"/>
      <c r="P224" s="13"/>
      <c r="Q224" s="14">
        <f t="shared" si="67"/>
        <v>490</v>
      </c>
    </row>
    <row r="225" spans="1:17" x14ac:dyDescent="0.2">
      <c r="A225" s="17"/>
      <c r="B225" s="17"/>
      <c r="C225" s="6" t="s">
        <v>1422</v>
      </c>
      <c r="D225" s="28" t="s">
        <v>1422</v>
      </c>
      <c r="E225" s="28" t="s">
        <v>1422</v>
      </c>
      <c r="F225" s="28" t="s">
        <v>1422</v>
      </c>
      <c r="G225" s="28" t="s">
        <v>1422</v>
      </c>
      <c r="H225" s="13"/>
      <c r="I225" s="14"/>
      <c r="J225" s="15"/>
      <c r="K225" s="19"/>
      <c r="L225" s="16"/>
      <c r="M225" s="16"/>
      <c r="N225" s="16"/>
      <c r="O225" s="16"/>
      <c r="P225" s="13"/>
      <c r="Q225" s="14"/>
    </row>
    <row r="226" spans="1:17" s="22" customFormat="1" x14ac:dyDescent="0.2">
      <c r="A226" s="14">
        <f>A224+1</f>
        <v>197</v>
      </c>
      <c r="B226" s="14" t="s">
        <v>1074</v>
      </c>
      <c r="C226" s="8" t="s">
        <v>1423</v>
      </c>
      <c r="D226" s="21"/>
      <c r="E226" s="13"/>
      <c r="F226" s="13"/>
      <c r="G226" s="13"/>
      <c r="H226" s="24" t="s">
        <v>1466</v>
      </c>
      <c r="I226" s="24" t="s">
        <v>1466</v>
      </c>
      <c r="J226" s="24" t="s">
        <v>1466</v>
      </c>
      <c r="K226" s="24" t="s">
        <v>1466</v>
      </c>
      <c r="L226" s="16">
        <v>200</v>
      </c>
      <c r="M226" s="16">
        <v>180</v>
      </c>
      <c r="N226" s="16">
        <v>380</v>
      </c>
      <c r="O226" s="16"/>
      <c r="P226" s="13"/>
      <c r="Q226" s="14">
        <v>340</v>
      </c>
    </row>
    <row r="227" spans="1:17" s="22" customFormat="1" x14ac:dyDescent="0.2">
      <c r="A227" s="14">
        <v>198</v>
      </c>
      <c r="B227" s="14" t="s">
        <v>1075</v>
      </c>
      <c r="C227" s="8" t="s">
        <v>1424</v>
      </c>
      <c r="D227" s="21"/>
      <c r="E227" s="13"/>
      <c r="F227" s="13"/>
      <c r="G227" s="13"/>
      <c r="H227" s="24" t="s">
        <v>1466</v>
      </c>
      <c r="I227" s="24" t="s">
        <v>1466</v>
      </c>
      <c r="J227" s="24" t="s">
        <v>1466</v>
      </c>
      <c r="K227" s="24" t="s">
        <v>1466</v>
      </c>
      <c r="L227" s="16">
        <v>140</v>
      </c>
      <c r="M227" s="16">
        <v>120</v>
      </c>
      <c r="N227" s="16">
        <v>250</v>
      </c>
      <c r="O227" s="16"/>
      <c r="P227" s="13"/>
      <c r="Q227" s="14">
        <v>240</v>
      </c>
    </row>
    <row r="228" spans="1:17" s="22" customFormat="1" x14ac:dyDescent="0.2">
      <c r="A228" s="14">
        <v>199</v>
      </c>
      <c r="B228" s="14" t="s">
        <v>1076</v>
      </c>
      <c r="C228" s="8" t="s">
        <v>1425</v>
      </c>
      <c r="D228" s="14">
        <v>27</v>
      </c>
      <c r="E228" s="13">
        <v>30</v>
      </c>
      <c r="F228" s="13">
        <f>E228-D228</f>
        <v>3</v>
      </c>
      <c r="G228" s="13">
        <f>E228+10</f>
        <v>40</v>
      </c>
      <c r="H228" s="13">
        <v>50</v>
      </c>
      <c r="I228" s="14">
        <v>50</v>
      </c>
      <c r="J228" s="15">
        <f>I228-H228</f>
        <v>0</v>
      </c>
      <c r="K228" s="19">
        <f>I228/H228</f>
        <v>1</v>
      </c>
      <c r="L228" s="16">
        <v>65</v>
      </c>
      <c r="M228" s="16">
        <v>55</v>
      </c>
      <c r="N228" s="16">
        <v>50</v>
      </c>
      <c r="O228" s="16">
        <f>N228/I228</f>
        <v>1</v>
      </c>
      <c r="P228" s="13"/>
      <c r="Q228" s="14">
        <f>I228-10</f>
        <v>40</v>
      </c>
    </row>
    <row r="229" spans="1:17" s="22" customFormat="1" x14ac:dyDescent="0.2">
      <c r="A229" s="14">
        <v>200</v>
      </c>
      <c r="B229" s="14" t="s">
        <v>1076</v>
      </c>
      <c r="C229" s="8" t="s">
        <v>1426</v>
      </c>
      <c r="D229" s="14">
        <v>55</v>
      </c>
      <c r="E229" s="13">
        <v>60</v>
      </c>
      <c r="F229" s="13">
        <f>E229-D229</f>
        <v>5</v>
      </c>
      <c r="G229" s="13">
        <f>E229+10</f>
        <v>70</v>
      </c>
      <c r="H229" s="13">
        <v>50</v>
      </c>
      <c r="I229" s="14">
        <v>100</v>
      </c>
      <c r="J229" s="15">
        <f>I229-H229</f>
        <v>50</v>
      </c>
      <c r="K229" s="19">
        <f>I229/H229</f>
        <v>2</v>
      </c>
      <c r="L229" s="16">
        <v>65</v>
      </c>
      <c r="M229" s="16">
        <v>55</v>
      </c>
      <c r="N229" s="16">
        <v>110</v>
      </c>
      <c r="O229" s="16">
        <f>N229/I229</f>
        <v>1.1000000000000001</v>
      </c>
      <c r="P229" s="13"/>
      <c r="Q229" s="14">
        <f>I229-10</f>
        <v>90</v>
      </c>
    </row>
    <row r="230" spans="1:17" s="22" customFormat="1" x14ac:dyDescent="0.2">
      <c r="A230" s="14">
        <v>201</v>
      </c>
      <c r="B230" s="14" t="s">
        <v>418</v>
      </c>
      <c r="C230" s="8" t="s">
        <v>1427</v>
      </c>
      <c r="D230" s="14"/>
      <c r="E230" s="13"/>
      <c r="F230" s="13"/>
      <c r="G230" s="13"/>
      <c r="H230" s="24" t="s">
        <v>1466</v>
      </c>
      <c r="I230" s="24" t="s">
        <v>1466</v>
      </c>
      <c r="J230" s="24" t="s">
        <v>1466</v>
      </c>
      <c r="K230" s="24" t="s">
        <v>1466</v>
      </c>
      <c r="L230" s="16">
        <v>40</v>
      </c>
      <c r="M230" s="16">
        <v>35</v>
      </c>
      <c r="N230" s="16">
        <v>100</v>
      </c>
      <c r="O230" s="16"/>
      <c r="P230" s="13"/>
      <c r="Q230" s="14">
        <v>90</v>
      </c>
    </row>
    <row r="231" spans="1:17" s="22" customFormat="1" ht="51.75" customHeight="1" x14ac:dyDescent="0.2">
      <c r="A231" s="14">
        <v>202</v>
      </c>
      <c r="B231" s="14" t="s">
        <v>419</v>
      </c>
      <c r="C231" s="8" t="s">
        <v>950</v>
      </c>
      <c r="D231" s="21">
        <v>47</v>
      </c>
      <c r="E231" s="13">
        <v>50</v>
      </c>
      <c r="F231" s="13">
        <f t="shared" ref="F231:F246" si="69">E231-D231</f>
        <v>3</v>
      </c>
      <c r="G231" s="13">
        <f t="shared" ref="G231:G246" si="70">E231+10</f>
        <v>60</v>
      </c>
      <c r="H231" s="30">
        <v>50</v>
      </c>
      <c r="I231" s="31">
        <v>50</v>
      </c>
      <c r="J231" s="32">
        <f t="shared" ref="J231:J246" si="71">I231-H231</f>
        <v>0</v>
      </c>
      <c r="K231" s="33">
        <f t="shared" ref="K231:K246" si="72">I231/H231</f>
        <v>1</v>
      </c>
      <c r="L231" s="16">
        <v>65</v>
      </c>
      <c r="M231" s="16">
        <v>55</v>
      </c>
      <c r="N231" s="16">
        <v>60</v>
      </c>
      <c r="O231" s="16">
        <f t="shared" ref="O231:O238" si="73">N231/I231</f>
        <v>1.2</v>
      </c>
      <c r="P231" s="13"/>
      <c r="Q231" s="14">
        <f t="shared" ref="Q231:Q246" si="74">I231-10</f>
        <v>40</v>
      </c>
    </row>
    <row r="232" spans="1:17" s="22" customFormat="1" x14ac:dyDescent="0.2">
      <c r="A232" s="14">
        <v>203</v>
      </c>
      <c r="B232" s="14" t="s">
        <v>420</v>
      </c>
      <c r="C232" s="8" t="s">
        <v>951</v>
      </c>
      <c r="D232" s="14">
        <v>20</v>
      </c>
      <c r="E232" s="13">
        <v>20</v>
      </c>
      <c r="F232" s="13">
        <f t="shared" si="69"/>
        <v>0</v>
      </c>
      <c r="G232" s="13">
        <f t="shared" si="70"/>
        <v>30</v>
      </c>
      <c r="H232" s="13">
        <v>50</v>
      </c>
      <c r="I232" s="14">
        <v>50</v>
      </c>
      <c r="J232" s="15">
        <f t="shared" si="71"/>
        <v>0</v>
      </c>
      <c r="K232" s="19">
        <f t="shared" si="72"/>
        <v>1</v>
      </c>
      <c r="L232" s="16">
        <v>20</v>
      </c>
      <c r="M232" s="16">
        <v>20</v>
      </c>
      <c r="N232" s="16">
        <v>50</v>
      </c>
      <c r="O232" s="16">
        <f t="shared" si="73"/>
        <v>1</v>
      </c>
      <c r="P232" s="13"/>
      <c r="Q232" s="14">
        <f t="shared" si="74"/>
        <v>40</v>
      </c>
    </row>
    <row r="233" spans="1:17" s="22" customFormat="1" x14ac:dyDescent="0.2">
      <c r="A233" s="14">
        <v>204</v>
      </c>
      <c r="B233" s="14" t="s">
        <v>421</v>
      </c>
      <c r="C233" s="8" t="s">
        <v>952</v>
      </c>
      <c r="D233" s="14">
        <v>47</v>
      </c>
      <c r="E233" s="13">
        <v>50</v>
      </c>
      <c r="F233" s="13">
        <f t="shared" si="69"/>
        <v>3</v>
      </c>
      <c r="G233" s="13">
        <f t="shared" si="70"/>
        <v>60</v>
      </c>
      <c r="H233" s="13">
        <v>50</v>
      </c>
      <c r="I233" s="14">
        <v>100</v>
      </c>
      <c r="J233" s="15">
        <f t="shared" si="71"/>
        <v>50</v>
      </c>
      <c r="K233" s="19">
        <f t="shared" si="72"/>
        <v>2</v>
      </c>
      <c r="L233" s="16">
        <v>70</v>
      </c>
      <c r="M233" s="16">
        <v>60</v>
      </c>
      <c r="N233" s="16">
        <v>110</v>
      </c>
      <c r="O233" s="16">
        <f t="shared" si="73"/>
        <v>1.1000000000000001</v>
      </c>
      <c r="P233" s="13"/>
      <c r="Q233" s="14">
        <f t="shared" si="74"/>
        <v>90</v>
      </c>
    </row>
    <row r="234" spans="1:17" s="22" customFormat="1" x14ac:dyDescent="0.2">
      <c r="A234" s="14">
        <v>205</v>
      </c>
      <c r="B234" s="14" t="s">
        <v>422</v>
      </c>
      <c r="C234" s="8" t="s">
        <v>953</v>
      </c>
      <c r="D234" s="14">
        <v>28</v>
      </c>
      <c r="E234" s="13">
        <v>30</v>
      </c>
      <c r="F234" s="13">
        <f t="shared" si="69"/>
        <v>2</v>
      </c>
      <c r="G234" s="13">
        <f t="shared" si="70"/>
        <v>40</v>
      </c>
      <c r="H234" s="13">
        <v>50</v>
      </c>
      <c r="I234" s="14">
        <v>50</v>
      </c>
      <c r="J234" s="15">
        <f t="shared" si="71"/>
        <v>0</v>
      </c>
      <c r="K234" s="19">
        <f t="shared" si="72"/>
        <v>1</v>
      </c>
      <c r="L234" s="16">
        <v>40</v>
      </c>
      <c r="M234" s="16">
        <v>40</v>
      </c>
      <c r="N234" s="16">
        <v>50</v>
      </c>
      <c r="O234" s="16">
        <f t="shared" si="73"/>
        <v>1</v>
      </c>
      <c r="P234" s="13"/>
      <c r="Q234" s="14">
        <f t="shared" si="74"/>
        <v>40</v>
      </c>
    </row>
    <row r="235" spans="1:17" s="22" customFormat="1" x14ac:dyDescent="0.2">
      <c r="A235" s="14">
        <v>206</v>
      </c>
      <c r="B235" s="14" t="s">
        <v>423</v>
      </c>
      <c r="C235" s="8" t="s">
        <v>954</v>
      </c>
      <c r="D235" s="14">
        <v>118</v>
      </c>
      <c r="E235" s="13">
        <v>120</v>
      </c>
      <c r="F235" s="13">
        <f t="shared" si="69"/>
        <v>2</v>
      </c>
      <c r="G235" s="13">
        <f t="shared" si="70"/>
        <v>130</v>
      </c>
      <c r="H235" s="13">
        <v>150</v>
      </c>
      <c r="I235" s="14">
        <v>150</v>
      </c>
      <c r="J235" s="15">
        <f t="shared" si="71"/>
        <v>0</v>
      </c>
      <c r="K235" s="19">
        <f t="shared" si="72"/>
        <v>1</v>
      </c>
      <c r="L235" s="16">
        <v>60</v>
      </c>
      <c r="M235" s="16">
        <v>55</v>
      </c>
      <c r="N235" s="16">
        <v>150</v>
      </c>
      <c r="O235" s="16">
        <f t="shared" si="73"/>
        <v>1</v>
      </c>
      <c r="P235" s="13"/>
      <c r="Q235" s="14">
        <f t="shared" si="74"/>
        <v>140</v>
      </c>
    </row>
    <row r="236" spans="1:17" s="22" customFormat="1" x14ac:dyDescent="0.2">
      <c r="A236" s="14">
        <f t="shared" ref="A236:A255" si="75">A235+1</f>
        <v>207</v>
      </c>
      <c r="B236" s="14" t="s">
        <v>424</v>
      </c>
      <c r="C236" s="8" t="s">
        <v>955</v>
      </c>
      <c r="D236" s="14">
        <v>38</v>
      </c>
      <c r="E236" s="13">
        <v>40</v>
      </c>
      <c r="F236" s="13">
        <f t="shared" si="69"/>
        <v>2</v>
      </c>
      <c r="G236" s="13">
        <f t="shared" si="70"/>
        <v>50</v>
      </c>
      <c r="H236" s="13">
        <v>50</v>
      </c>
      <c r="I236" s="14">
        <v>50</v>
      </c>
      <c r="J236" s="15">
        <f t="shared" si="71"/>
        <v>0</v>
      </c>
      <c r="K236" s="19">
        <f t="shared" si="72"/>
        <v>1</v>
      </c>
      <c r="L236" s="24">
        <v>50</v>
      </c>
      <c r="M236" s="24">
        <v>45</v>
      </c>
      <c r="N236" s="24">
        <v>60</v>
      </c>
      <c r="O236" s="16">
        <f t="shared" si="73"/>
        <v>1.2</v>
      </c>
      <c r="P236" s="13"/>
      <c r="Q236" s="14">
        <f t="shared" si="74"/>
        <v>40</v>
      </c>
    </row>
    <row r="237" spans="1:17" s="22" customFormat="1" x14ac:dyDescent="0.2">
      <c r="A237" s="14">
        <f t="shared" si="75"/>
        <v>208</v>
      </c>
      <c r="B237" s="14" t="s">
        <v>425</v>
      </c>
      <c r="C237" s="8" t="s">
        <v>956</v>
      </c>
      <c r="D237" s="14">
        <v>51</v>
      </c>
      <c r="E237" s="13">
        <v>50</v>
      </c>
      <c r="F237" s="13">
        <f t="shared" si="69"/>
        <v>-1</v>
      </c>
      <c r="G237" s="13">
        <f t="shared" si="70"/>
        <v>60</v>
      </c>
      <c r="H237" s="13">
        <v>50</v>
      </c>
      <c r="I237" s="14">
        <v>100</v>
      </c>
      <c r="J237" s="15">
        <f t="shared" si="71"/>
        <v>50</v>
      </c>
      <c r="K237" s="19">
        <f t="shared" si="72"/>
        <v>2</v>
      </c>
      <c r="L237" s="16">
        <v>60</v>
      </c>
      <c r="M237" s="16">
        <v>55</v>
      </c>
      <c r="N237" s="16">
        <v>110</v>
      </c>
      <c r="O237" s="16">
        <f t="shared" si="73"/>
        <v>1.1000000000000001</v>
      </c>
      <c r="P237" s="13"/>
      <c r="Q237" s="14">
        <f t="shared" si="74"/>
        <v>90</v>
      </c>
    </row>
    <row r="238" spans="1:17" s="22" customFormat="1" x14ac:dyDescent="0.2">
      <c r="A238" s="14">
        <f t="shared" si="75"/>
        <v>209</v>
      </c>
      <c r="B238" s="14" t="s">
        <v>426</v>
      </c>
      <c r="C238" s="8" t="s">
        <v>957</v>
      </c>
      <c r="D238" s="14">
        <v>269</v>
      </c>
      <c r="E238" s="13">
        <v>270</v>
      </c>
      <c r="F238" s="13">
        <f t="shared" si="69"/>
        <v>1</v>
      </c>
      <c r="G238" s="13">
        <f t="shared" si="70"/>
        <v>280</v>
      </c>
      <c r="H238" s="13">
        <v>300</v>
      </c>
      <c r="I238" s="14">
        <v>350</v>
      </c>
      <c r="J238" s="15">
        <f t="shared" si="71"/>
        <v>50</v>
      </c>
      <c r="K238" s="19">
        <f t="shared" si="72"/>
        <v>1.1666666666666667</v>
      </c>
      <c r="L238" s="24" t="s">
        <v>1466</v>
      </c>
      <c r="M238" s="16">
        <v>269</v>
      </c>
      <c r="N238" s="16">
        <v>420</v>
      </c>
      <c r="O238" s="16">
        <f t="shared" si="73"/>
        <v>1.2</v>
      </c>
      <c r="P238" s="13"/>
      <c r="Q238" s="14">
        <f t="shared" si="74"/>
        <v>340</v>
      </c>
    </row>
    <row r="239" spans="1:17" s="22" customFormat="1" x14ac:dyDescent="0.2">
      <c r="A239" s="14">
        <f t="shared" si="75"/>
        <v>210</v>
      </c>
      <c r="B239" s="14" t="s">
        <v>427</v>
      </c>
      <c r="C239" s="8" t="s">
        <v>958</v>
      </c>
      <c r="D239" s="14">
        <v>68</v>
      </c>
      <c r="E239" s="13">
        <v>70</v>
      </c>
      <c r="F239" s="13">
        <f t="shared" si="69"/>
        <v>2</v>
      </c>
      <c r="G239" s="13">
        <f t="shared" si="70"/>
        <v>80</v>
      </c>
      <c r="H239" s="13">
        <v>100</v>
      </c>
      <c r="I239" s="14">
        <v>100</v>
      </c>
      <c r="J239" s="15">
        <f t="shared" si="71"/>
        <v>0</v>
      </c>
      <c r="K239" s="19">
        <f t="shared" si="72"/>
        <v>1</v>
      </c>
      <c r="L239" s="24" t="s">
        <v>1466</v>
      </c>
      <c r="M239" s="24" t="s">
        <v>1466</v>
      </c>
      <c r="N239" s="24" t="s">
        <v>1466</v>
      </c>
      <c r="O239" s="16"/>
      <c r="P239" s="13"/>
      <c r="Q239" s="14">
        <f t="shared" si="74"/>
        <v>90</v>
      </c>
    </row>
    <row r="240" spans="1:17" s="22" customFormat="1" x14ac:dyDescent="0.2">
      <c r="A240" s="14">
        <f t="shared" si="75"/>
        <v>211</v>
      </c>
      <c r="B240" s="14" t="s">
        <v>428</v>
      </c>
      <c r="C240" s="8" t="s">
        <v>340</v>
      </c>
      <c r="D240" s="14">
        <v>43</v>
      </c>
      <c r="E240" s="13">
        <v>40</v>
      </c>
      <c r="F240" s="13">
        <f t="shared" si="69"/>
        <v>-3</v>
      </c>
      <c r="G240" s="13">
        <f t="shared" si="70"/>
        <v>50</v>
      </c>
      <c r="H240" s="13">
        <v>50</v>
      </c>
      <c r="I240" s="14">
        <v>100</v>
      </c>
      <c r="J240" s="15">
        <f t="shared" si="71"/>
        <v>50</v>
      </c>
      <c r="K240" s="19">
        <f t="shared" si="72"/>
        <v>2</v>
      </c>
      <c r="L240" s="16">
        <v>55</v>
      </c>
      <c r="M240" s="16">
        <v>45</v>
      </c>
      <c r="N240" s="16">
        <v>100</v>
      </c>
      <c r="O240" s="16">
        <f t="shared" ref="O240:O246" si="76">N240/I240</f>
        <v>1</v>
      </c>
      <c r="P240" s="13"/>
      <c r="Q240" s="14">
        <f t="shared" si="74"/>
        <v>90</v>
      </c>
    </row>
    <row r="241" spans="1:17" s="22" customFormat="1" x14ac:dyDescent="0.2">
      <c r="A241" s="14">
        <f t="shared" si="75"/>
        <v>212</v>
      </c>
      <c r="B241" s="14" t="s">
        <v>429</v>
      </c>
      <c r="C241" s="8" t="s">
        <v>341</v>
      </c>
      <c r="D241" s="14">
        <v>54</v>
      </c>
      <c r="E241" s="13">
        <v>50</v>
      </c>
      <c r="F241" s="13">
        <f t="shared" si="69"/>
        <v>-4</v>
      </c>
      <c r="G241" s="13">
        <f t="shared" si="70"/>
        <v>60</v>
      </c>
      <c r="H241" s="13">
        <v>50</v>
      </c>
      <c r="I241" s="14">
        <v>100</v>
      </c>
      <c r="J241" s="15">
        <f t="shared" si="71"/>
        <v>50</v>
      </c>
      <c r="K241" s="19">
        <f t="shared" si="72"/>
        <v>2</v>
      </c>
      <c r="L241" s="16">
        <v>75</v>
      </c>
      <c r="M241" s="16">
        <v>60</v>
      </c>
      <c r="N241" s="16">
        <v>120</v>
      </c>
      <c r="O241" s="16">
        <f t="shared" si="76"/>
        <v>1.2</v>
      </c>
      <c r="P241" s="13"/>
      <c r="Q241" s="14">
        <f t="shared" si="74"/>
        <v>90</v>
      </c>
    </row>
    <row r="242" spans="1:17" s="22" customFormat="1" x14ac:dyDescent="0.2">
      <c r="A242" s="14">
        <f t="shared" si="75"/>
        <v>213</v>
      </c>
      <c r="B242" s="14" t="s">
        <v>430</v>
      </c>
      <c r="C242" s="8" t="s">
        <v>342</v>
      </c>
      <c r="D242" s="14">
        <v>53</v>
      </c>
      <c r="E242" s="13">
        <v>50</v>
      </c>
      <c r="F242" s="13">
        <f t="shared" si="69"/>
        <v>-3</v>
      </c>
      <c r="G242" s="13">
        <f t="shared" si="70"/>
        <v>60</v>
      </c>
      <c r="H242" s="13">
        <v>50</v>
      </c>
      <c r="I242" s="14">
        <v>100</v>
      </c>
      <c r="J242" s="15">
        <f t="shared" si="71"/>
        <v>50</v>
      </c>
      <c r="K242" s="19">
        <f t="shared" si="72"/>
        <v>2</v>
      </c>
      <c r="L242" s="16">
        <v>60</v>
      </c>
      <c r="M242" s="16">
        <v>50</v>
      </c>
      <c r="N242" s="16">
        <v>100</v>
      </c>
      <c r="O242" s="16">
        <f t="shared" si="76"/>
        <v>1</v>
      </c>
      <c r="P242" s="13"/>
      <c r="Q242" s="14">
        <f t="shared" si="74"/>
        <v>90</v>
      </c>
    </row>
    <row r="243" spans="1:17" s="22" customFormat="1" x14ac:dyDescent="0.2">
      <c r="A243" s="14">
        <f t="shared" si="75"/>
        <v>214</v>
      </c>
      <c r="B243" s="14" t="s">
        <v>431</v>
      </c>
      <c r="C243" s="8" t="s">
        <v>343</v>
      </c>
      <c r="D243" s="14">
        <v>21</v>
      </c>
      <c r="E243" s="13">
        <v>20</v>
      </c>
      <c r="F243" s="13">
        <f t="shared" si="69"/>
        <v>-1</v>
      </c>
      <c r="G243" s="13">
        <f t="shared" si="70"/>
        <v>30</v>
      </c>
      <c r="H243" s="13">
        <v>50</v>
      </c>
      <c r="I243" s="14">
        <v>50</v>
      </c>
      <c r="J243" s="15">
        <f t="shared" si="71"/>
        <v>0</v>
      </c>
      <c r="K243" s="19">
        <f t="shared" si="72"/>
        <v>1</v>
      </c>
      <c r="L243" s="16">
        <v>30</v>
      </c>
      <c r="M243" s="16">
        <v>25</v>
      </c>
      <c r="N243" s="16">
        <v>50</v>
      </c>
      <c r="O243" s="16">
        <f t="shared" si="76"/>
        <v>1</v>
      </c>
      <c r="P243" s="13"/>
      <c r="Q243" s="14">
        <f t="shared" si="74"/>
        <v>40</v>
      </c>
    </row>
    <row r="244" spans="1:17" s="22" customFormat="1" x14ac:dyDescent="0.2">
      <c r="A244" s="14">
        <f t="shared" si="75"/>
        <v>215</v>
      </c>
      <c r="B244" s="14" t="s">
        <v>432</v>
      </c>
      <c r="C244" s="8" t="s">
        <v>344</v>
      </c>
      <c r="D244" s="14">
        <v>183</v>
      </c>
      <c r="E244" s="13">
        <v>180</v>
      </c>
      <c r="F244" s="13">
        <f t="shared" si="69"/>
        <v>-3</v>
      </c>
      <c r="G244" s="13">
        <f t="shared" si="70"/>
        <v>190</v>
      </c>
      <c r="H244" s="13">
        <v>200</v>
      </c>
      <c r="I244" s="14">
        <v>300</v>
      </c>
      <c r="J244" s="15">
        <f t="shared" si="71"/>
        <v>100</v>
      </c>
      <c r="K244" s="19">
        <f t="shared" si="72"/>
        <v>1.5</v>
      </c>
      <c r="L244" s="24" t="s">
        <v>1466</v>
      </c>
      <c r="M244" s="16">
        <v>190</v>
      </c>
      <c r="N244" s="16">
        <v>360</v>
      </c>
      <c r="O244" s="16">
        <f t="shared" si="76"/>
        <v>1.2</v>
      </c>
      <c r="P244" s="13"/>
      <c r="Q244" s="14">
        <f t="shared" si="74"/>
        <v>290</v>
      </c>
    </row>
    <row r="245" spans="1:17" s="22" customFormat="1" x14ac:dyDescent="0.2">
      <c r="A245" s="14">
        <f t="shared" si="75"/>
        <v>216</v>
      </c>
      <c r="B245" s="14" t="s">
        <v>433</v>
      </c>
      <c r="C245" s="8" t="s">
        <v>345</v>
      </c>
      <c r="D245" s="21">
        <v>258</v>
      </c>
      <c r="E245" s="13">
        <v>260</v>
      </c>
      <c r="F245" s="13">
        <f t="shared" si="69"/>
        <v>2</v>
      </c>
      <c r="G245" s="13">
        <f t="shared" si="70"/>
        <v>270</v>
      </c>
      <c r="H245" s="13">
        <v>250</v>
      </c>
      <c r="I245" s="14">
        <v>300</v>
      </c>
      <c r="J245" s="15">
        <f t="shared" si="71"/>
        <v>50</v>
      </c>
      <c r="K245" s="19">
        <f t="shared" si="72"/>
        <v>1.2</v>
      </c>
      <c r="L245" s="24" t="s">
        <v>1466</v>
      </c>
      <c r="M245" s="16">
        <v>190</v>
      </c>
      <c r="N245" s="16">
        <v>360</v>
      </c>
      <c r="O245" s="16">
        <f t="shared" si="76"/>
        <v>1.2</v>
      </c>
      <c r="P245" s="13"/>
      <c r="Q245" s="14">
        <f t="shared" si="74"/>
        <v>290</v>
      </c>
    </row>
    <row r="246" spans="1:17" s="22" customFormat="1" x14ac:dyDescent="0.2">
      <c r="A246" s="14">
        <f t="shared" si="75"/>
        <v>217</v>
      </c>
      <c r="B246" s="14" t="s">
        <v>434</v>
      </c>
      <c r="C246" s="8" t="s">
        <v>346</v>
      </c>
      <c r="D246" s="14">
        <v>175</v>
      </c>
      <c r="E246" s="13">
        <v>180</v>
      </c>
      <c r="F246" s="13">
        <f t="shared" si="69"/>
        <v>5</v>
      </c>
      <c r="G246" s="13">
        <f t="shared" si="70"/>
        <v>190</v>
      </c>
      <c r="H246" s="13">
        <v>200</v>
      </c>
      <c r="I246" s="14">
        <v>250</v>
      </c>
      <c r="J246" s="15">
        <f t="shared" si="71"/>
        <v>50</v>
      </c>
      <c r="K246" s="19">
        <f t="shared" si="72"/>
        <v>1.25</v>
      </c>
      <c r="L246" s="24" t="s">
        <v>1466</v>
      </c>
      <c r="M246" s="16">
        <v>190</v>
      </c>
      <c r="N246" s="16">
        <v>300</v>
      </c>
      <c r="O246" s="16">
        <f t="shared" si="76"/>
        <v>1.2</v>
      </c>
      <c r="P246" s="13"/>
      <c r="Q246" s="14">
        <f t="shared" si="74"/>
        <v>240</v>
      </c>
    </row>
    <row r="247" spans="1:17" s="22" customFormat="1" x14ac:dyDescent="0.2">
      <c r="A247" s="14">
        <f t="shared" si="75"/>
        <v>218</v>
      </c>
      <c r="B247" s="14" t="s">
        <v>435</v>
      </c>
      <c r="C247" s="8" t="s">
        <v>347</v>
      </c>
      <c r="D247" s="14"/>
      <c r="E247" s="13"/>
      <c r="F247" s="13"/>
      <c r="G247" s="13"/>
      <c r="H247" s="24" t="s">
        <v>1466</v>
      </c>
      <c r="I247" s="24" t="s">
        <v>1466</v>
      </c>
      <c r="J247" s="24" t="s">
        <v>1466</v>
      </c>
      <c r="K247" s="24" t="s">
        <v>1466</v>
      </c>
      <c r="L247" s="24" t="s">
        <v>1466</v>
      </c>
      <c r="M247" s="16">
        <v>90</v>
      </c>
      <c r="N247" s="16">
        <v>220</v>
      </c>
      <c r="O247" s="16"/>
      <c r="P247" s="13"/>
      <c r="Q247" s="14">
        <v>190</v>
      </c>
    </row>
    <row r="248" spans="1:17" s="22" customFormat="1" x14ac:dyDescent="0.2">
      <c r="A248" s="14">
        <f t="shared" si="75"/>
        <v>219</v>
      </c>
      <c r="B248" s="14" t="s">
        <v>436</v>
      </c>
      <c r="C248" s="8" t="s">
        <v>348</v>
      </c>
      <c r="D248" s="14"/>
      <c r="E248" s="13"/>
      <c r="F248" s="13"/>
      <c r="G248" s="13"/>
      <c r="H248" s="24" t="s">
        <v>1466</v>
      </c>
      <c r="I248" s="24" t="s">
        <v>1466</v>
      </c>
      <c r="J248" s="24" t="s">
        <v>1466</v>
      </c>
      <c r="K248" s="24" t="s">
        <v>1466</v>
      </c>
      <c r="L248" s="24" t="s">
        <v>1466</v>
      </c>
      <c r="M248" s="16">
        <v>130</v>
      </c>
      <c r="N248" s="16">
        <v>290</v>
      </c>
      <c r="O248" s="16"/>
      <c r="P248" s="13"/>
      <c r="Q248" s="14">
        <v>290</v>
      </c>
    </row>
    <row r="249" spans="1:17" s="22" customFormat="1" x14ac:dyDescent="0.2">
      <c r="A249" s="14">
        <f t="shared" si="75"/>
        <v>220</v>
      </c>
      <c r="B249" s="14" t="s">
        <v>437</v>
      </c>
      <c r="C249" s="8" t="s">
        <v>349</v>
      </c>
      <c r="D249" s="14">
        <v>170</v>
      </c>
      <c r="E249" s="13">
        <v>170</v>
      </c>
      <c r="F249" s="13">
        <f t="shared" ref="F249:F256" si="77">E249-D249</f>
        <v>0</v>
      </c>
      <c r="G249" s="13">
        <f t="shared" ref="G249:G255" si="78">E249+10</f>
        <v>180</v>
      </c>
      <c r="H249" s="13">
        <v>200</v>
      </c>
      <c r="I249" s="14">
        <v>250</v>
      </c>
      <c r="J249" s="15">
        <f t="shared" ref="J249:J255" si="79">I249-H249</f>
        <v>50</v>
      </c>
      <c r="K249" s="19">
        <f t="shared" ref="K249:K255" si="80">I249/H249</f>
        <v>1.25</v>
      </c>
      <c r="L249" s="24" t="s">
        <v>1466</v>
      </c>
      <c r="M249" s="16">
        <v>190</v>
      </c>
      <c r="N249" s="16">
        <v>300</v>
      </c>
      <c r="O249" s="16">
        <f t="shared" ref="O249:O255" si="81">N249/I249</f>
        <v>1.2</v>
      </c>
      <c r="P249" s="13"/>
      <c r="Q249" s="14">
        <f t="shared" ref="Q249:Q255" si="82">I249-10</f>
        <v>240</v>
      </c>
    </row>
    <row r="250" spans="1:17" s="22" customFormat="1" x14ac:dyDescent="0.2">
      <c r="A250" s="14">
        <f t="shared" si="75"/>
        <v>221</v>
      </c>
      <c r="B250" s="14" t="s">
        <v>438</v>
      </c>
      <c r="C250" s="8" t="s">
        <v>350</v>
      </c>
      <c r="D250" s="14">
        <v>44</v>
      </c>
      <c r="E250" s="13">
        <v>40</v>
      </c>
      <c r="F250" s="13">
        <f t="shared" si="77"/>
        <v>-4</v>
      </c>
      <c r="G250" s="13">
        <f t="shared" si="78"/>
        <v>50</v>
      </c>
      <c r="H250" s="13">
        <v>50</v>
      </c>
      <c r="I250" s="14">
        <v>100</v>
      </c>
      <c r="J250" s="15">
        <f t="shared" si="79"/>
        <v>50</v>
      </c>
      <c r="K250" s="19">
        <f t="shared" si="80"/>
        <v>2</v>
      </c>
      <c r="L250" s="16">
        <v>65</v>
      </c>
      <c r="M250" s="16">
        <v>55</v>
      </c>
      <c r="N250" s="16">
        <v>100</v>
      </c>
      <c r="O250" s="16">
        <f t="shared" si="81"/>
        <v>1</v>
      </c>
      <c r="P250" s="13"/>
      <c r="Q250" s="14">
        <f t="shared" si="82"/>
        <v>90</v>
      </c>
    </row>
    <row r="251" spans="1:17" s="22" customFormat="1" x14ac:dyDescent="0.2">
      <c r="A251" s="14">
        <f t="shared" si="75"/>
        <v>222</v>
      </c>
      <c r="B251" s="14" t="s">
        <v>439</v>
      </c>
      <c r="C251" s="8" t="s">
        <v>351</v>
      </c>
      <c r="D251" s="14">
        <v>27</v>
      </c>
      <c r="E251" s="13">
        <v>30</v>
      </c>
      <c r="F251" s="13">
        <f t="shared" si="77"/>
        <v>3</v>
      </c>
      <c r="G251" s="13">
        <f t="shared" si="78"/>
        <v>40</v>
      </c>
      <c r="H251" s="13">
        <v>50</v>
      </c>
      <c r="I251" s="14">
        <v>50</v>
      </c>
      <c r="J251" s="15">
        <f t="shared" si="79"/>
        <v>0</v>
      </c>
      <c r="K251" s="19">
        <f t="shared" si="80"/>
        <v>1</v>
      </c>
      <c r="L251" s="16">
        <v>45</v>
      </c>
      <c r="M251" s="16">
        <v>40</v>
      </c>
      <c r="N251" s="16">
        <v>60</v>
      </c>
      <c r="O251" s="16">
        <f t="shared" si="81"/>
        <v>1.2</v>
      </c>
      <c r="P251" s="13"/>
      <c r="Q251" s="14">
        <f t="shared" si="82"/>
        <v>40</v>
      </c>
    </row>
    <row r="252" spans="1:17" s="22" customFormat="1" x14ac:dyDescent="0.2">
      <c r="A252" s="14">
        <f t="shared" si="75"/>
        <v>223</v>
      </c>
      <c r="B252" s="14" t="s">
        <v>440</v>
      </c>
      <c r="C252" s="8" t="s">
        <v>352</v>
      </c>
      <c r="D252" s="14">
        <v>43</v>
      </c>
      <c r="E252" s="13">
        <v>40</v>
      </c>
      <c r="F252" s="13">
        <f t="shared" si="77"/>
        <v>-3</v>
      </c>
      <c r="G252" s="13">
        <f t="shared" si="78"/>
        <v>50</v>
      </c>
      <c r="H252" s="13">
        <v>50</v>
      </c>
      <c r="I252" s="14">
        <v>100</v>
      </c>
      <c r="J252" s="15">
        <f t="shared" si="79"/>
        <v>50</v>
      </c>
      <c r="K252" s="19">
        <f t="shared" si="80"/>
        <v>2</v>
      </c>
      <c r="L252" s="16">
        <v>55</v>
      </c>
      <c r="M252" s="16">
        <v>50</v>
      </c>
      <c r="N252" s="16">
        <v>100</v>
      </c>
      <c r="O252" s="16">
        <f t="shared" si="81"/>
        <v>1</v>
      </c>
      <c r="P252" s="13"/>
      <c r="Q252" s="14">
        <f t="shared" si="82"/>
        <v>90</v>
      </c>
    </row>
    <row r="253" spans="1:17" s="22" customFormat="1" x14ac:dyDescent="0.2">
      <c r="A253" s="14">
        <f t="shared" si="75"/>
        <v>224</v>
      </c>
      <c r="B253" s="14" t="s">
        <v>429</v>
      </c>
      <c r="C253" s="8" t="s">
        <v>353</v>
      </c>
      <c r="D253" s="14">
        <v>65</v>
      </c>
      <c r="E253" s="13">
        <v>70</v>
      </c>
      <c r="F253" s="13">
        <f t="shared" si="77"/>
        <v>5</v>
      </c>
      <c r="G253" s="13">
        <f t="shared" si="78"/>
        <v>80</v>
      </c>
      <c r="H253" s="13">
        <v>100</v>
      </c>
      <c r="I253" s="14">
        <v>150</v>
      </c>
      <c r="J253" s="15">
        <f t="shared" si="79"/>
        <v>50</v>
      </c>
      <c r="K253" s="19">
        <f t="shared" si="80"/>
        <v>1.5</v>
      </c>
      <c r="L253" s="16">
        <v>85</v>
      </c>
      <c r="M253" s="16">
        <v>70</v>
      </c>
      <c r="N253" s="16">
        <v>160</v>
      </c>
      <c r="O253" s="16">
        <f t="shared" si="81"/>
        <v>1.0666666666666667</v>
      </c>
      <c r="P253" s="13"/>
      <c r="Q253" s="14">
        <f t="shared" si="82"/>
        <v>140</v>
      </c>
    </row>
    <row r="254" spans="1:17" s="22" customFormat="1" x14ac:dyDescent="0.2">
      <c r="A254" s="14">
        <f t="shared" si="75"/>
        <v>225</v>
      </c>
      <c r="B254" s="14" t="s">
        <v>441</v>
      </c>
      <c r="C254" s="8" t="s">
        <v>354</v>
      </c>
      <c r="D254" s="14">
        <v>88</v>
      </c>
      <c r="E254" s="13">
        <v>90</v>
      </c>
      <c r="F254" s="13">
        <f t="shared" si="77"/>
        <v>2</v>
      </c>
      <c r="G254" s="13">
        <f t="shared" si="78"/>
        <v>100</v>
      </c>
      <c r="H254" s="13">
        <v>100</v>
      </c>
      <c r="I254" s="14">
        <v>150</v>
      </c>
      <c r="J254" s="15">
        <f t="shared" si="79"/>
        <v>50</v>
      </c>
      <c r="K254" s="19">
        <f t="shared" si="80"/>
        <v>1.5</v>
      </c>
      <c r="L254" s="16">
        <v>115</v>
      </c>
      <c r="M254" s="16">
        <v>100</v>
      </c>
      <c r="N254" s="16">
        <v>170</v>
      </c>
      <c r="O254" s="16">
        <f t="shared" si="81"/>
        <v>1.1333333333333333</v>
      </c>
      <c r="P254" s="13"/>
      <c r="Q254" s="14">
        <f t="shared" si="82"/>
        <v>140</v>
      </c>
    </row>
    <row r="255" spans="1:17" s="22" customFormat="1" x14ac:dyDescent="0.2">
      <c r="A255" s="14">
        <f t="shared" si="75"/>
        <v>226</v>
      </c>
      <c r="B255" s="14" t="s">
        <v>442</v>
      </c>
      <c r="C255" s="8" t="s">
        <v>355</v>
      </c>
      <c r="D255" s="14">
        <v>77</v>
      </c>
      <c r="E255" s="13">
        <v>80</v>
      </c>
      <c r="F255" s="13">
        <f t="shared" si="77"/>
        <v>3</v>
      </c>
      <c r="G255" s="13">
        <f t="shared" si="78"/>
        <v>90</v>
      </c>
      <c r="H255" s="13">
        <v>100</v>
      </c>
      <c r="I255" s="14">
        <v>100</v>
      </c>
      <c r="J255" s="15">
        <f t="shared" si="79"/>
        <v>0</v>
      </c>
      <c r="K255" s="19">
        <f t="shared" si="80"/>
        <v>1</v>
      </c>
      <c r="L255" s="16">
        <v>60</v>
      </c>
      <c r="M255" s="16">
        <v>50</v>
      </c>
      <c r="N255" s="16">
        <v>100</v>
      </c>
      <c r="O255" s="16">
        <f t="shared" si="81"/>
        <v>1</v>
      </c>
      <c r="P255" s="13"/>
      <c r="Q255" s="14">
        <f t="shared" si="82"/>
        <v>90</v>
      </c>
    </row>
    <row r="256" spans="1:17" x14ac:dyDescent="0.2">
      <c r="A256" s="17"/>
      <c r="B256" s="17"/>
      <c r="C256" s="6" t="s">
        <v>356</v>
      </c>
      <c r="D256" s="21"/>
      <c r="E256" s="13"/>
      <c r="F256" s="13">
        <f t="shared" si="77"/>
        <v>0</v>
      </c>
      <c r="G256" s="13"/>
      <c r="H256" s="13"/>
      <c r="I256" s="14"/>
      <c r="J256" s="15"/>
      <c r="K256" s="19"/>
      <c r="L256" s="16"/>
      <c r="M256" s="16"/>
      <c r="N256" s="16"/>
      <c r="O256" s="16"/>
      <c r="P256" s="13"/>
      <c r="Q256" s="14"/>
    </row>
    <row r="257" spans="1:17" s="22" customFormat="1" x14ac:dyDescent="0.2">
      <c r="A257" s="14">
        <v>227</v>
      </c>
      <c r="B257" s="14" t="s">
        <v>443</v>
      </c>
      <c r="C257" s="8" t="s">
        <v>357</v>
      </c>
      <c r="D257" s="21"/>
      <c r="E257" s="13"/>
      <c r="F257" s="13"/>
      <c r="G257" s="13"/>
      <c r="H257" s="14" t="s">
        <v>1466</v>
      </c>
      <c r="I257" s="14" t="s">
        <v>1466</v>
      </c>
      <c r="J257" s="14" t="s">
        <v>1466</v>
      </c>
      <c r="K257" s="14" t="s">
        <v>1466</v>
      </c>
      <c r="L257" s="16">
        <v>90</v>
      </c>
      <c r="M257" s="16">
        <v>80</v>
      </c>
      <c r="N257" s="16">
        <v>140</v>
      </c>
      <c r="O257" s="16"/>
      <c r="P257" s="13"/>
      <c r="Q257" s="14">
        <v>140</v>
      </c>
    </row>
    <row r="258" spans="1:17" s="22" customFormat="1" x14ac:dyDescent="0.2">
      <c r="A258" s="14">
        <f t="shared" ref="A258:A286" si="83">A257+1</f>
        <v>228</v>
      </c>
      <c r="B258" s="14" t="s">
        <v>444</v>
      </c>
      <c r="C258" s="8" t="s">
        <v>358</v>
      </c>
      <c r="D258" s="14">
        <v>85</v>
      </c>
      <c r="E258" s="13">
        <v>90</v>
      </c>
      <c r="F258" s="13">
        <f t="shared" ref="F258:F267" si="84">E258-D258</f>
        <v>5</v>
      </c>
      <c r="G258" s="13">
        <f t="shared" ref="G258:G267" si="85">E258+10</f>
        <v>100</v>
      </c>
      <c r="H258" s="13">
        <v>100</v>
      </c>
      <c r="I258" s="14">
        <v>100</v>
      </c>
      <c r="J258" s="15">
        <f t="shared" ref="J258:J267" si="86">I258-H258</f>
        <v>0</v>
      </c>
      <c r="K258" s="19">
        <f t="shared" ref="K258:K267" si="87">I258/H258</f>
        <v>1</v>
      </c>
      <c r="L258" s="16">
        <v>95</v>
      </c>
      <c r="M258" s="16">
        <v>80</v>
      </c>
      <c r="N258" s="16">
        <v>110</v>
      </c>
      <c r="O258" s="16">
        <f t="shared" ref="O258:O266" si="88">N258/I258</f>
        <v>1.1000000000000001</v>
      </c>
      <c r="P258" s="13"/>
      <c r="Q258" s="14">
        <f t="shared" ref="Q258:Q267" si="89">I258-10</f>
        <v>90</v>
      </c>
    </row>
    <row r="259" spans="1:17" s="22" customFormat="1" x14ac:dyDescent="0.2">
      <c r="A259" s="14">
        <f t="shared" si="83"/>
        <v>229</v>
      </c>
      <c r="B259" s="14" t="s">
        <v>445</v>
      </c>
      <c r="C259" s="8" t="s">
        <v>359</v>
      </c>
      <c r="D259" s="14">
        <v>56</v>
      </c>
      <c r="E259" s="13">
        <v>60</v>
      </c>
      <c r="F259" s="13">
        <f t="shared" si="84"/>
        <v>4</v>
      </c>
      <c r="G259" s="13">
        <f t="shared" si="85"/>
        <v>70</v>
      </c>
      <c r="H259" s="13">
        <v>50</v>
      </c>
      <c r="I259" s="14">
        <v>50</v>
      </c>
      <c r="J259" s="15">
        <f t="shared" si="86"/>
        <v>0</v>
      </c>
      <c r="K259" s="19">
        <f t="shared" si="87"/>
        <v>1</v>
      </c>
      <c r="L259" s="16">
        <v>95</v>
      </c>
      <c r="M259" s="16">
        <v>80</v>
      </c>
      <c r="N259" s="16">
        <v>60</v>
      </c>
      <c r="O259" s="16">
        <f t="shared" si="88"/>
        <v>1.2</v>
      </c>
      <c r="P259" s="13"/>
      <c r="Q259" s="14">
        <f t="shared" si="89"/>
        <v>40</v>
      </c>
    </row>
    <row r="260" spans="1:17" s="22" customFormat="1" x14ac:dyDescent="0.2">
      <c r="A260" s="14">
        <f t="shared" si="83"/>
        <v>230</v>
      </c>
      <c r="B260" s="14" t="s">
        <v>446</v>
      </c>
      <c r="C260" s="8" t="s">
        <v>360</v>
      </c>
      <c r="D260" s="14">
        <v>56</v>
      </c>
      <c r="E260" s="13">
        <v>60</v>
      </c>
      <c r="F260" s="13">
        <f t="shared" si="84"/>
        <v>4</v>
      </c>
      <c r="G260" s="13">
        <f t="shared" si="85"/>
        <v>70</v>
      </c>
      <c r="H260" s="13">
        <v>50</v>
      </c>
      <c r="I260" s="14">
        <v>50</v>
      </c>
      <c r="J260" s="15">
        <f t="shared" si="86"/>
        <v>0</v>
      </c>
      <c r="K260" s="19">
        <f t="shared" si="87"/>
        <v>1</v>
      </c>
      <c r="L260" s="16">
        <v>95</v>
      </c>
      <c r="M260" s="16">
        <v>80</v>
      </c>
      <c r="N260" s="16">
        <v>60</v>
      </c>
      <c r="O260" s="16">
        <f t="shared" si="88"/>
        <v>1.2</v>
      </c>
      <c r="P260" s="13"/>
      <c r="Q260" s="14">
        <f t="shared" si="89"/>
        <v>40</v>
      </c>
    </row>
    <row r="261" spans="1:17" s="22" customFormat="1" x14ac:dyDescent="0.2">
      <c r="A261" s="14">
        <f t="shared" si="83"/>
        <v>231</v>
      </c>
      <c r="B261" s="14" t="s">
        <v>447</v>
      </c>
      <c r="C261" s="8" t="s">
        <v>1140</v>
      </c>
      <c r="D261" s="14">
        <v>85</v>
      </c>
      <c r="E261" s="13">
        <v>90</v>
      </c>
      <c r="F261" s="13">
        <f t="shared" si="84"/>
        <v>5</v>
      </c>
      <c r="G261" s="13">
        <f t="shared" si="85"/>
        <v>100</v>
      </c>
      <c r="H261" s="13">
        <v>100</v>
      </c>
      <c r="I261" s="14">
        <v>100</v>
      </c>
      <c r="J261" s="15">
        <f t="shared" si="86"/>
        <v>0</v>
      </c>
      <c r="K261" s="19">
        <f t="shared" si="87"/>
        <v>1</v>
      </c>
      <c r="L261" s="16">
        <v>140</v>
      </c>
      <c r="M261" s="16">
        <v>120</v>
      </c>
      <c r="N261" s="16">
        <v>110</v>
      </c>
      <c r="O261" s="16">
        <f t="shared" si="88"/>
        <v>1.1000000000000001</v>
      </c>
      <c r="P261" s="13"/>
      <c r="Q261" s="14">
        <f t="shared" si="89"/>
        <v>90</v>
      </c>
    </row>
    <row r="262" spans="1:17" s="22" customFormat="1" x14ac:dyDescent="0.2">
      <c r="A262" s="14">
        <f t="shared" si="83"/>
        <v>232</v>
      </c>
      <c r="B262" s="14" t="s">
        <v>448</v>
      </c>
      <c r="C262" s="8" t="s">
        <v>1141</v>
      </c>
      <c r="D262" s="14">
        <v>85</v>
      </c>
      <c r="E262" s="13">
        <v>90</v>
      </c>
      <c r="F262" s="13">
        <f t="shared" si="84"/>
        <v>5</v>
      </c>
      <c r="G262" s="13">
        <f t="shared" si="85"/>
        <v>100</v>
      </c>
      <c r="H262" s="13">
        <v>100</v>
      </c>
      <c r="I262" s="14">
        <v>100</v>
      </c>
      <c r="J262" s="15">
        <f t="shared" si="86"/>
        <v>0</v>
      </c>
      <c r="K262" s="19">
        <f t="shared" si="87"/>
        <v>1</v>
      </c>
      <c r="L262" s="16">
        <v>140</v>
      </c>
      <c r="M262" s="16">
        <v>120</v>
      </c>
      <c r="N262" s="16">
        <v>110</v>
      </c>
      <c r="O262" s="16">
        <f t="shared" si="88"/>
        <v>1.1000000000000001</v>
      </c>
      <c r="P262" s="13"/>
      <c r="Q262" s="14">
        <f t="shared" si="89"/>
        <v>90</v>
      </c>
    </row>
    <row r="263" spans="1:17" s="22" customFormat="1" x14ac:dyDescent="0.2">
      <c r="A263" s="14">
        <f t="shared" si="83"/>
        <v>233</v>
      </c>
      <c r="B263" s="14" t="s">
        <v>449</v>
      </c>
      <c r="C263" s="8" t="s">
        <v>1142</v>
      </c>
      <c r="D263" s="14">
        <v>112</v>
      </c>
      <c r="E263" s="13">
        <v>110</v>
      </c>
      <c r="F263" s="13">
        <f t="shared" si="84"/>
        <v>-2</v>
      </c>
      <c r="G263" s="13">
        <f t="shared" si="85"/>
        <v>120</v>
      </c>
      <c r="H263" s="13">
        <v>100</v>
      </c>
      <c r="I263" s="14">
        <v>100</v>
      </c>
      <c r="J263" s="15">
        <f t="shared" si="86"/>
        <v>0</v>
      </c>
      <c r="K263" s="19">
        <f t="shared" si="87"/>
        <v>1</v>
      </c>
      <c r="L263" s="16">
        <v>180</v>
      </c>
      <c r="M263" s="16">
        <v>155</v>
      </c>
      <c r="N263" s="16">
        <v>110</v>
      </c>
      <c r="O263" s="16">
        <f t="shared" si="88"/>
        <v>1.1000000000000001</v>
      </c>
      <c r="P263" s="13"/>
      <c r="Q263" s="14">
        <f t="shared" si="89"/>
        <v>90</v>
      </c>
    </row>
    <row r="264" spans="1:17" s="22" customFormat="1" x14ac:dyDescent="0.2">
      <c r="A264" s="14">
        <f t="shared" si="83"/>
        <v>234</v>
      </c>
      <c r="B264" s="14" t="s">
        <v>450</v>
      </c>
      <c r="C264" s="8" t="s">
        <v>1143</v>
      </c>
      <c r="D264" s="14">
        <v>56</v>
      </c>
      <c r="E264" s="13">
        <v>60</v>
      </c>
      <c r="F264" s="13">
        <f t="shared" si="84"/>
        <v>4</v>
      </c>
      <c r="G264" s="13">
        <f t="shared" si="85"/>
        <v>70</v>
      </c>
      <c r="H264" s="13">
        <v>50</v>
      </c>
      <c r="I264" s="14">
        <v>50</v>
      </c>
      <c r="J264" s="15">
        <f t="shared" si="86"/>
        <v>0</v>
      </c>
      <c r="K264" s="19">
        <f t="shared" si="87"/>
        <v>1</v>
      </c>
      <c r="L264" s="16">
        <v>95</v>
      </c>
      <c r="M264" s="16">
        <v>80</v>
      </c>
      <c r="N264" s="16">
        <v>60</v>
      </c>
      <c r="O264" s="16">
        <f t="shared" si="88"/>
        <v>1.2</v>
      </c>
      <c r="P264" s="13"/>
      <c r="Q264" s="14">
        <f t="shared" si="89"/>
        <v>40</v>
      </c>
    </row>
    <row r="265" spans="1:17" s="22" customFormat="1" x14ac:dyDescent="0.2">
      <c r="A265" s="14">
        <f t="shared" si="83"/>
        <v>235</v>
      </c>
      <c r="B265" s="14" t="s">
        <v>451</v>
      </c>
      <c r="C265" s="8" t="s">
        <v>1144</v>
      </c>
      <c r="D265" s="14">
        <v>56</v>
      </c>
      <c r="E265" s="13">
        <v>60</v>
      </c>
      <c r="F265" s="13">
        <f t="shared" si="84"/>
        <v>4</v>
      </c>
      <c r="G265" s="13">
        <f t="shared" si="85"/>
        <v>70</v>
      </c>
      <c r="H265" s="13">
        <v>50</v>
      </c>
      <c r="I265" s="14">
        <v>50</v>
      </c>
      <c r="J265" s="15">
        <f t="shared" si="86"/>
        <v>0</v>
      </c>
      <c r="K265" s="19">
        <f t="shared" si="87"/>
        <v>1</v>
      </c>
      <c r="L265" s="16">
        <v>95</v>
      </c>
      <c r="M265" s="16">
        <v>80</v>
      </c>
      <c r="N265" s="16">
        <v>60</v>
      </c>
      <c r="O265" s="16">
        <f t="shared" si="88"/>
        <v>1.2</v>
      </c>
      <c r="P265" s="13"/>
      <c r="Q265" s="14">
        <f t="shared" si="89"/>
        <v>40</v>
      </c>
    </row>
    <row r="266" spans="1:17" s="22" customFormat="1" x14ac:dyDescent="0.2">
      <c r="A266" s="14">
        <f t="shared" si="83"/>
        <v>236</v>
      </c>
      <c r="B266" s="14" t="s">
        <v>452</v>
      </c>
      <c r="C266" s="8" t="s">
        <v>1145</v>
      </c>
      <c r="D266" s="14">
        <v>56</v>
      </c>
      <c r="E266" s="13">
        <v>60</v>
      </c>
      <c r="F266" s="13">
        <f t="shared" si="84"/>
        <v>4</v>
      </c>
      <c r="G266" s="13">
        <f t="shared" si="85"/>
        <v>70</v>
      </c>
      <c r="H266" s="13">
        <v>50</v>
      </c>
      <c r="I266" s="14">
        <v>50</v>
      </c>
      <c r="J266" s="15">
        <f t="shared" si="86"/>
        <v>0</v>
      </c>
      <c r="K266" s="19">
        <f t="shared" si="87"/>
        <v>1</v>
      </c>
      <c r="L266" s="16">
        <v>95</v>
      </c>
      <c r="M266" s="16">
        <v>80</v>
      </c>
      <c r="N266" s="16">
        <v>60</v>
      </c>
      <c r="O266" s="16">
        <f t="shared" si="88"/>
        <v>1.2</v>
      </c>
      <c r="P266" s="13"/>
      <c r="Q266" s="14">
        <f t="shared" si="89"/>
        <v>40</v>
      </c>
    </row>
    <row r="267" spans="1:17" s="22" customFormat="1" x14ac:dyDescent="0.2">
      <c r="A267" s="14">
        <f t="shared" si="83"/>
        <v>237</v>
      </c>
      <c r="B267" s="14" t="s">
        <v>454</v>
      </c>
      <c r="C267" s="8" t="s">
        <v>1146</v>
      </c>
      <c r="D267" s="14">
        <v>56</v>
      </c>
      <c r="E267" s="13">
        <v>60</v>
      </c>
      <c r="F267" s="13">
        <f t="shared" si="84"/>
        <v>4</v>
      </c>
      <c r="G267" s="13">
        <f t="shared" si="85"/>
        <v>70</v>
      </c>
      <c r="H267" s="13">
        <v>50</v>
      </c>
      <c r="I267" s="14">
        <v>50</v>
      </c>
      <c r="J267" s="15">
        <f t="shared" si="86"/>
        <v>0</v>
      </c>
      <c r="K267" s="19">
        <f t="shared" si="87"/>
        <v>1</v>
      </c>
      <c r="L267" s="24" t="s">
        <v>1466</v>
      </c>
      <c r="M267" s="24" t="s">
        <v>1466</v>
      </c>
      <c r="N267" s="24" t="s">
        <v>1466</v>
      </c>
      <c r="O267" s="16"/>
      <c r="P267" s="13"/>
      <c r="Q267" s="14">
        <f t="shared" si="89"/>
        <v>40</v>
      </c>
    </row>
    <row r="268" spans="1:17" s="22" customFormat="1" x14ac:dyDescent="0.2">
      <c r="A268" s="14">
        <f t="shared" si="83"/>
        <v>238</v>
      </c>
      <c r="B268" s="14" t="s">
        <v>455</v>
      </c>
      <c r="C268" s="8" t="s">
        <v>1147</v>
      </c>
      <c r="D268" s="14"/>
      <c r="E268" s="13"/>
      <c r="F268" s="13"/>
      <c r="G268" s="13"/>
      <c r="H268" s="14" t="s">
        <v>1466</v>
      </c>
      <c r="I268" s="14" t="s">
        <v>1466</v>
      </c>
      <c r="J268" s="14" t="s">
        <v>1466</v>
      </c>
      <c r="K268" s="14" t="s">
        <v>1466</v>
      </c>
      <c r="L268" s="24">
        <v>95</v>
      </c>
      <c r="M268" s="24">
        <v>80</v>
      </c>
      <c r="N268" s="24">
        <v>60</v>
      </c>
      <c r="O268" s="16"/>
      <c r="P268" s="13"/>
      <c r="Q268" s="14">
        <v>60</v>
      </c>
    </row>
    <row r="269" spans="1:17" s="22" customFormat="1" x14ac:dyDescent="0.2">
      <c r="A269" s="14">
        <f t="shared" si="83"/>
        <v>239</v>
      </c>
      <c r="B269" s="14" t="s">
        <v>456</v>
      </c>
      <c r="C269" s="8" t="s">
        <v>1148</v>
      </c>
      <c r="D269" s="14">
        <v>141</v>
      </c>
      <c r="E269" s="13">
        <v>140</v>
      </c>
      <c r="F269" s="13">
        <f t="shared" ref="F269:F300" si="90">E269-D269</f>
        <v>-1</v>
      </c>
      <c r="G269" s="13">
        <f t="shared" ref="G269:G286" si="91">E269+10</f>
        <v>150</v>
      </c>
      <c r="H269" s="13">
        <v>150</v>
      </c>
      <c r="I269" s="14">
        <v>150</v>
      </c>
      <c r="J269" s="15">
        <f t="shared" ref="J269:J286" si="92">I269-H269</f>
        <v>0</v>
      </c>
      <c r="K269" s="19">
        <f t="shared" ref="K269:K286" si="93">I269/H269</f>
        <v>1</v>
      </c>
      <c r="L269" s="16">
        <v>215</v>
      </c>
      <c r="M269" s="16">
        <v>185</v>
      </c>
      <c r="N269" s="16">
        <v>150</v>
      </c>
      <c r="O269" s="16">
        <f>N269/I269</f>
        <v>1</v>
      </c>
      <c r="P269" s="13"/>
      <c r="Q269" s="14">
        <f t="shared" ref="Q269:Q286" si="94">I269-10</f>
        <v>140</v>
      </c>
    </row>
    <row r="270" spans="1:17" s="22" customFormat="1" x14ac:dyDescent="0.2">
      <c r="A270" s="14">
        <f t="shared" si="83"/>
        <v>240</v>
      </c>
      <c r="B270" s="14" t="s">
        <v>453</v>
      </c>
      <c r="C270" s="8" t="s">
        <v>1149</v>
      </c>
      <c r="D270" s="14">
        <v>141</v>
      </c>
      <c r="E270" s="13">
        <v>140</v>
      </c>
      <c r="F270" s="13">
        <f t="shared" si="90"/>
        <v>-1</v>
      </c>
      <c r="G270" s="13">
        <f t="shared" si="91"/>
        <v>150</v>
      </c>
      <c r="H270" s="13">
        <v>150</v>
      </c>
      <c r="I270" s="14">
        <v>150</v>
      </c>
      <c r="J270" s="15">
        <f t="shared" si="92"/>
        <v>0</v>
      </c>
      <c r="K270" s="19">
        <f t="shared" si="93"/>
        <v>1</v>
      </c>
      <c r="L270" s="16">
        <v>140</v>
      </c>
      <c r="M270" s="16">
        <v>120</v>
      </c>
      <c r="N270" s="16">
        <v>170</v>
      </c>
      <c r="O270" s="16">
        <f>N270/I270</f>
        <v>1.1333333333333333</v>
      </c>
      <c r="P270" s="13"/>
      <c r="Q270" s="14">
        <f t="shared" si="94"/>
        <v>140</v>
      </c>
    </row>
    <row r="271" spans="1:17" s="22" customFormat="1" x14ac:dyDescent="0.2">
      <c r="A271" s="14">
        <f t="shared" si="83"/>
        <v>241</v>
      </c>
      <c r="B271" s="14" t="s">
        <v>447</v>
      </c>
      <c r="C271" s="8" t="s">
        <v>1150</v>
      </c>
      <c r="D271" s="14">
        <v>85</v>
      </c>
      <c r="E271" s="13">
        <v>90</v>
      </c>
      <c r="F271" s="13">
        <f t="shared" si="90"/>
        <v>5</v>
      </c>
      <c r="G271" s="13">
        <f t="shared" si="91"/>
        <v>100</v>
      </c>
      <c r="H271" s="13">
        <v>100</v>
      </c>
      <c r="I271" s="14">
        <v>100</v>
      </c>
      <c r="J271" s="15">
        <f t="shared" si="92"/>
        <v>0</v>
      </c>
      <c r="K271" s="19">
        <f t="shared" si="93"/>
        <v>1</v>
      </c>
      <c r="L271" s="16">
        <v>95</v>
      </c>
      <c r="M271" s="16">
        <v>80</v>
      </c>
      <c r="N271" s="16">
        <v>100</v>
      </c>
      <c r="O271" s="16">
        <f>N271/I271</f>
        <v>1</v>
      </c>
      <c r="P271" s="13"/>
      <c r="Q271" s="14">
        <f t="shared" si="94"/>
        <v>90</v>
      </c>
    </row>
    <row r="272" spans="1:17" s="22" customFormat="1" x14ac:dyDescent="0.2">
      <c r="A272" s="14">
        <f t="shared" si="83"/>
        <v>242</v>
      </c>
      <c r="B272" s="14" t="s">
        <v>457</v>
      </c>
      <c r="C272" s="8" t="s">
        <v>1151</v>
      </c>
      <c r="D272" s="14">
        <v>85</v>
      </c>
      <c r="E272" s="13">
        <v>90</v>
      </c>
      <c r="F272" s="13">
        <f t="shared" si="90"/>
        <v>5</v>
      </c>
      <c r="G272" s="13">
        <f t="shared" si="91"/>
        <v>100</v>
      </c>
      <c r="H272" s="13">
        <v>100</v>
      </c>
      <c r="I272" s="14">
        <v>100</v>
      </c>
      <c r="J272" s="15">
        <f t="shared" si="92"/>
        <v>0</v>
      </c>
      <c r="K272" s="19">
        <f t="shared" si="93"/>
        <v>1</v>
      </c>
      <c r="L272" s="16">
        <v>95</v>
      </c>
      <c r="M272" s="16">
        <v>80</v>
      </c>
      <c r="N272" s="16">
        <v>100</v>
      </c>
      <c r="O272" s="16">
        <f>N272/I272</f>
        <v>1</v>
      </c>
      <c r="P272" s="13"/>
      <c r="Q272" s="14">
        <f t="shared" si="94"/>
        <v>90</v>
      </c>
    </row>
    <row r="273" spans="1:17" s="22" customFormat="1" x14ac:dyDescent="0.2">
      <c r="A273" s="14">
        <f t="shared" si="83"/>
        <v>243</v>
      </c>
      <c r="B273" s="14" t="s">
        <v>458</v>
      </c>
      <c r="C273" s="8" t="s">
        <v>1152</v>
      </c>
      <c r="D273" s="14">
        <v>85</v>
      </c>
      <c r="E273" s="13">
        <v>90</v>
      </c>
      <c r="F273" s="13">
        <f t="shared" si="90"/>
        <v>5</v>
      </c>
      <c r="G273" s="13">
        <f t="shared" si="91"/>
        <v>100</v>
      </c>
      <c r="H273" s="13">
        <v>100</v>
      </c>
      <c r="I273" s="14">
        <v>100</v>
      </c>
      <c r="J273" s="15">
        <f t="shared" si="92"/>
        <v>0</v>
      </c>
      <c r="K273" s="19">
        <f t="shared" si="93"/>
        <v>1</v>
      </c>
      <c r="L273" s="24" t="s">
        <v>1466</v>
      </c>
      <c r="M273" s="24" t="s">
        <v>1466</v>
      </c>
      <c r="N273" s="24" t="s">
        <v>1466</v>
      </c>
      <c r="O273" s="16"/>
      <c r="P273" s="13"/>
      <c r="Q273" s="14">
        <f t="shared" si="94"/>
        <v>90</v>
      </c>
    </row>
    <row r="274" spans="1:17" s="22" customFormat="1" x14ac:dyDescent="0.2">
      <c r="A274" s="14">
        <f t="shared" si="83"/>
        <v>244</v>
      </c>
      <c r="B274" s="14" t="s">
        <v>459</v>
      </c>
      <c r="C274" s="8" t="s">
        <v>460</v>
      </c>
      <c r="D274" s="14">
        <v>141</v>
      </c>
      <c r="E274" s="13">
        <v>140</v>
      </c>
      <c r="F274" s="13">
        <f t="shared" si="90"/>
        <v>-1</v>
      </c>
      <c r="G274" s="13">
        <f t="shared" si="91"/>
        <v>150</v>
      </c>
      <c r="H274" s="13">
        <v>150</v>
      </c>
      <c r="I274" s="14">
        <v>150</v>
      </c>
      <c r="J274" s="15">
        <f t="shared" si="92"/>
        <v>0</v>
      </c>
      <c r="K274" s="19">
        <f t="shared" si="93"/>
        <v>1</v>
      </c>
      <c r="L274" s="16">
        <v>180</v>
      </c>
      <c r="M274" s="16">
        <v>155</v>
      </c>
      <c r="N274" s="16">
        <v>170</v>
      </c>
      <c r="O274" s="16">
        <f>N274/I274</f>
        <v>1.1333333333333333</v>
      </c>
      <c r="P274" s="13"/>
      <c r="Q274" s="14">
        <f t="shared" si="94"/>
        <v>140</v>
      </c>
    </row>
    <row r="275" spans="1:17" s="22" customFormat="1" x14ac:dyDescent="0.2">
      <c r="A275" s="14">
        <f t="shared" si="83"/>
        <v>245</v>
      </c>
      <c r="B275" s="14" t="s">
        <v>1630</v>
      </c>
      <c r="C275" s="8" t="s">
        <v>461</v>
      </c>
      <c r="D275" s="14">
        <v>112</v>
      </c>
      <c r="E275" s="13">
        <v>110</v>
      </c>
      <c r="F275" s="13">
        <f t="shared" si="90"/>
        <v>-2</v>
      </c>
      <c r="G275" s="13">
        <f t="shared" si="91"/>
        <v>120</v>
      </c>
      <c r="H275" s="13">
        <v>100</v>
      </c>
      <c r="I275" s="14">
        <v>100</v>
      </c>
      <c r="J275" s="15">
        <f t="shared" si="92"/>
        <v>0</v>
      </c>
      <c r="K275" s="19">
        <f t="shared" si="93"/>
        <v>1</v>
      </c>
      <c r="L275" s="24" t="s">
        <v>1466</v>
      </c>
      <c r="M275" s="24" t="s">
        <v>1466</v>
      </c>
      <c r="N275" s="24" t="s">
        <v>1466</v>
      </c>
      <c r="O275" s="16"/>
      <c r="P275" s="13"/>
      <c r="Q275" s="14">
        <f t="shared" si="94"/>
        <v>90</v>
      </c>
    </row>
    <row r="276" spans="1:17" s="22" customFormat="1" x14ac:dyDescent="0.2">
      <c r="A276" s="14">
        <f t="shared" si="83"/>
        <v>246</v>
      </c>
      <c r="B276" s="14" t="s">
        <v>1636</v>
      </c>
      <c r="C276" s="8" t="s">
        <v>462</v>
      </c>
      <c r="D276" s="14">
        <v>169</v>
      </c>
      <c r="E276" s="13">
        <v>170</v>
      </c>
      <c r="F276" s="13">
        <f t="shared" si="90"/>
        <v>1</v>
      </c>
      <c r="G276" s="13">
        <f t="shared" si="91"/>
        <v>180</v>
      </c>
      <c r="H276" s="13">
        <v>200</v>
      </c>
      <c r="I276" s="14">
        <v>200</v>
      </c>
      <c r="J276" s="15">
        <f t="shared" si="92"/>
        <v>0</v>
      </c>
      <c r="K276" s="19">
        <f t="shared" si="93"/>
        <v>1</v>
      </c>
      <c r="L276" s="16">
        <v>215</v>
      </c>
      <c r="M276" s="16">
        <v>185</v>
      </c>
      <c r="N276" s="16">
        <v>200</v>
      </c>
      <c r="O276" s="16">
        <f t="shared" ref="O276:O286" si="95">N276/I276</f>
        <v>1</v>
      </c>
      <c r="P276" s="13"/>
      <c r="Q276" s="14">
        <f t="shared" si="94"/>
        <v>190</v>
      </c>
    </row>
    <row r="277" spans="1:17" s="22" customFormat="1" x14ac:dyDescent="0.2">
      <c r="A277" s="14">
        <f t="shared" si="83"/>
        <v>247</v>
      </c>
      <c r="B277" s="14" t="s">
        <v>1637</v>
      </c>
      <c r="C277" s="8" t="s">
        <v>463</v>
      </c>
      <c r="D277" s="14">
        <v>85</v>
      </c>
      <c r="E277" s="13">
        <v>90</v>
      </c>
      <c r="F277" s="13">
        <f t="shared" si="90"/>
        <v>5</v>
      </c>
      <c r="G277" s="13">
        <f t="shared" si="91"/>
        <v>100</v>
      </c>
      <c r="H277" s="13">
        <v>100</v>
      </c>
      <c r="I277" s="14">
        <v>100</v>
      </c>
      <c r="J277" s="15">
        <f t="shared" si="92"/>
        <v>0</v>
      </c>
      <c r="K277" s="19">
        <f t="shared" si="93"/>
        <v>1</v>
      </c>
      <c r="L277" s="16">
        <v>140</v>
      </c>
      <c r="M277" s="16">
        <v>120</v>
      </c>
      <c r="N277" s="16">
        <v>100</v>
      </c>
      <c r="O277" s="16">
        <f t="shared" si="95"/>
        <v>1</v>
      </c>
      <c r="P277" s="13"/>
      <c r="Q277" s="14">
        <f t="shared" si="94"/>
        <v>90</v>
      </c>
    </row>
    <row r="278" spans="1:17" s="22" customFormat="1" x14ac:dyDescent="0.2">
      <c r="A278" s="14">
        <f t="shared" si="83"/>
        <v>248</v>
      </c>
      <c r="B278" s="14" t="s">
        <v>1638</v>
      </c>
      <c r="C278" s="8" t="s">
        <v>464</v>
      </c>
      <c r="D278" s="14">
        <v>112</v>
      </c>
      <c r="E278" s="13">
        <v>110</v>
      </c>
      <c r="F278" s="13">
        <f t="shared" si="90"/>
        <v>-2</v>
      </c>
      <c r="G278" s="13">
        <f t="shared" si="91"/>
        <v>120</v>
      </c>
      <c r="H278" s="13">
        <v>100</v>
      </c>
      <c r="I278" s="14">
        <v>100</v>
      </c>
      <c r="J278" s="15">
        <f t="shared" si="92"/>
        <v>0</v>
      </c>
      <c r="K278" s="19">
        <f t="shared" si="93"/>
        <v>1</v>
      </c>
      <c r="L278" s="16">
        <v>180</v>
      </c>
      <c r="M278" s="16">
        <v>155</v>
      </c>
      <c r="N278" s="16">
        <v>100</v>
      </c>
      <c r="O278" s="16">
        <f t="shared" si="95"/>
        <v>1</v>
      </c>
      <c r="P278" s="13"/>
      <c r="Q278" s="14">
        <f t="shared" si="94"/>
        <v>90</v>
      </c>
    </row>
    <row r="279" spans="1:17" s="22" customFormat="1" x14ac:dyDescent="0.2">
      <c r="A279" s="14">
        <f t="shared" si="83"/>
        <v>249</v>
      </c>
      <c r="B279" s="14" t="s">
        <v>1631</v>
      </c>
      <c r="C279" s="8" t="s">
        <v>465</v>
      </c>
      <c r="D279" s="14">
        <v>56</v>
      </c>
      <c r="E279" s="13">
        <v>60</v>
      </c>
      <c r="F279" s="13">
        <f t="shared" si="90"/>
        <v>4</v>
      </c>
      <c r="G279" s="13">
        <f t="shared" si="91"/>
        <v>70</v>
      </c>
      <c r="H279" s="13">
        <v>50</v>
      </c>
      <c r="I279" s="14">
        <v>50</v>
      </c>
      <c r="J279" s="15">
        <f t="shared" si="92"/>
        <v>0</v>
      </c>
      <c r="K279" s="19">
        <f t="shared" si="93"/>
        <v>1</v>
      </c>
      <c r="L279" s="16">
        <v>95</v>
      </c>
      <c r="M279" s="16">
        <v>80</v>
      </c>
      <c r="N279" s="16">
        <v>60</v>
      </c>
      <c r="O279" s="16">
        <f t="shared" si="95"/>
        <v>1.2</v>
      </c>
      <c r="P279" s="13"/>
      <c r="Q279" s="14">
        <f t="shared" si="94"/>
        <v>40</v>
      </c>
    </row>
    <row r="280" spans="1:17" s="22" customFormat="1" x14ac:dyDescent="0.2">
      <c r="A280" s="14">
        <f t="shared" si="83"/>
        <v>250</v>
      </c>
      <c r="B280" s="14" t="s">
        <v>1632</v>
      </c>
      <c r="C280" s="8" t="s">
        <v>466</v>
      </c>
      <c r="D280" s="14">
        <v>56</v>
      </c>
      <c r="E280" s="13">
        <v>60</v>
      </c>
      <c r="F280" s="13">
        <f t="shared" si="90"/>
        <v>4</v>
      </c>
      <c r="G280" s="13">
        <f t="shared" si="91"/>
        <v>70</v>
      </c>
      <c r="H280" s="13">
        <v>50</v>
      </c>
      <c r="I280" s="14">
        <v>50</v>
      </c>
      <c r="J280" s="15">
        <f t="shared" si="92"/>
        <v>0</v>
      </c>
      <c r="K280" s="19">
        <f t="shared" si="93"/>
        <v>1</v>
      </c>
      <c r="L280" s="16">
        <v>95</v>
      </c>
      <c r="M280" s="16">
        <v>80</v>
      </c>
      <c r="N280" s="16">
        <v>60</v>
      </c>
      <c r="O280" s="16">
        <f t="shared" si="95"/>
        <v>1.2</v>
      </c>
      <c r="P280" s="13"/>
      <c r="Q280" s="14">
        <f t="shared" si="94"/>
        <v>40</v>
      </c>
    </row>
    <row r="281" spans="1:17" s="22" customFormat="1" x14ac:dyDescent="0.2">
      <c r="A281" s="14">
        <f t="shared" si="83"/>
        <v>251</v>
      </c>
      <c r="B281" s="14" t="s">
        <v>1633</v>
      </c>
      <c r="C281" s="8" t="s">
        <v>467</v>
      </c>
      <c r="D281" s="14">
        <v>56</v>
      </c>
      <c r="E281" s="13">
        <v>60</v>
      </c>
      <c r="F281" s="13">
        <f t="shared" si="90"/>
        <v>4</v>
      </c>
      <c r="G281" s="13">
        <f t="shared" si="91"/>
        <v>70</v>
      </c>
      <c r="H281" s="13">
        <v>50</v>
      </c>
      <c r="I281" s="14">
        <v>50</v>
      </c>
      <c r="J281" s="15">
        <f t="shared" si="92"/>
        <v>0</v>
      </c>
      <c r="K281" s="19">
        <f t="shared" si="93"/>
        <v>1</v>
      </c>
      <c r="L281" s="16">
        <v>95</v>
      </c>
      <c r="M281" s="16">
        <v>80</v>
      </c>
      <c r="N281" s="16">
        <v>60</v>
      </c>
      <c r="O281" s="16">
        <f t="shared" si="95"/>
        <v>1.2</v>
      </c>
      <c r="P281" s="13"/>
      <c r="Q281" s="14">
        <f t="shared" si="94"/>
        <v>40</v>
      </c>
    </row>
    <row r="282" spans="1:17" s="22" customFormat="1" x14ac:dyDescent="0.2">
      <c r="A282" s="14">
        <f t="shared" si="83"/>
        <v>252</v>
      </c>
      <c r="B282" s="14" t="s">
        <v>1634</v>
      </c>
      <c r="C282" s="8" t="s">
        <v>468</v>
      </c>
      <c r="D282" s="14">
        <v>56</v>
      </c>
      <c r="E282" s="13">
        <v>60</v>
      </c>
      <c r="F282" s="13">
        <f t="shared" si="90"/>
        <v>4</v>
      </c>
      <c r="G282" s="13">
        <f t="shared" si="91"/>
        <v>70</v>
      </c>
      <c r="H282" s="13">
        <v>50</v>
      </c>
      <c r="I282" s="14">
        <v>50</v>
      </c>
      <c r="J282" s="15">
        <f t="shared" si="92"/>
        <v>0</v>
      </c>
      <c r="K282" s="19">
        <f t="shared" si="93"/>
        <v>1</v>
      </c>
      <c r="L282" s="16">
        <v>95</v>
      </c>
      <c r="M282" s="16">
        <v>80</v>
      </c>
      <c r="N282" s="16">
        <v>60</v>
      </c>
      <c r="O282" s="16">
        <f t="shared" si="95"/>
        <v>1.2</v>
      </c>
      <c r="P282" s="13"/>
      <c r="Q282" s="14">
        <f t="shared" si="94"/>
        <v>40</v>
      </c>
    </row>
    <row r="283" spans="1:17" s="22" customFormat="1" x14ac:dyDescent="0.2">
      <c r="A283" s="14">
        <f t="shared" si="83"/>
        <v>253</v>
      </c>
      <c r="B283" s="14" t="s">
        <v>1635</v>
      </c>
      <c r="C283" s="8" t="s">
        <v>469</v>
      </c>
      <c r="D283" s="14">
        <v>169</v>
      </c>
      <c r="E283" s="13">
        <v>170</v>
      </c>
      <c r="F283" s="13">
        <f t="shared" si="90"/>
        <v>1</v>
      </c>
      <c r="G283" s="13">
        <f t="shared" si="91"/>
        <v>180</v>
      </c>
      <c r="H283" s="13">
        <v>200</v>
      </c>
      <c r="I283" s="14">
        <v>200</v>
      </c>
      <c r="J283" s="15">
        <f t="shared" si="92"/>
        <v>0</v>
      </c>
      <c r="K283" s="19">
        <f t="shared" si="93"/>
        <v>1</v>
      </c>
      <c r="L283" s="24" t="s">
        <v>1466</v>
      </c>
      <c r="M283" s="16">
        <v>220</v>
      </c>
      <c r="N283" s="16">
        <v>200</v>
      </c>
      <c r="O283" s="16">
        <f t="shared" si="95"/>
        <v>1</v>
      </c>
      <c r="P283" s="13"/>
      <c r="Q283" s="14">
        <f t="shared" si="94"/>
        <v>190</v>
      </c>
    </row>
    <row r="284" spans="1:17" s="22" customFormat="1" x14ac:dyDescent="0.2">
      <c r="A284" s="14">
        <f t="shared" si="83"/>
        <v>254</v>
      </c>
      <c r="B284" s="14" t="s">
        <v>454</v>
      </c>
      <c r="C284" s="8" t="s">
        <v>470</v>
      </c>
      <c r="D284" s="14">
        <v>147</v>
      </c>
      <c r="E284" s="13">
        <v>150</v>
      </c>
      <c r="F284" s="13">
        <f t="shared" si="90"/>
        <v>3</v>
      </c>
      <c r="G284" s="13">
        <f t="shared" si="91"/>
        <v>160</v>
      </c>
      <c r="H284" s="13">
        <v>150</v>
      </c>
      <c r="I284" s="14">
        <v>150</v>
      </c>
      <c r="J284" s="15">
        <f t="shared" si="92"/>
        <v>0</v>
      </c>
      <c r="K284" s="19">
        <f t="shared" si="93"/>
        <v>1</v>
      </c>
      <c r="L284" s="16">
        <v>180</v>
      </c>
      <c r="M284" s="16">
        <v>155</v>
      </c>
      <c r="N284" s="16">
        <v>150</v>
      </c>
      <c r="O284" s="16">
        <f t="shared" si="95"/>
        <v>1</v>
      </c>
      <c r="P284" s="13"/>
      <c r="Q284" s="14">
        <f t="shared" si="94"/>
        <v>140</v>
      </c>
    </row>
    <row r="285" spans="1:17" s="22" customFormat="1" x14ac:dyDescent="0.2">
      <c r="A285" s="14">
        <f t="shared" si="83"/>
        <v>255</v>
      </c>
      <c r="B285" s="14" t="s">
        <v>1639</v>
      </c>
      <c r="C285" s="8" t="s">
        <v>471</v>
      </c>
      <c r="D285" s="14">
        <v>45</v>
      </c>
      <c r="E285" s="13">
        <v>50</v>
      </c>
      <c r="F285" s="13">
        <f t="shared" si="90"/>
        <v>5</v>
      </c>
      <c r="G285" s="13">
        <f t="shared" si="91"/>
        <v>60</v>
      </c>
      <c r="H285" s="13">
        <v>50</v>
      </c>
      <c r="I285" s="14">
        <v>50</v>
      </c>
      <c r="J285" s="15">
        <f t="shared" si="92"/>
        <v>0</v>
      </c>
      <c r="K285" s="19">
        <f t="shared" si="93"/>
        <v>1</v>
      </c>
      <c r="L285" s="16">
        <v>50</v>
      </c>
      <c r="M285" s="16">
        <v>45</v>
      </c>
      <c r="N285" s="16">
        <v>60</v>
      </c>
      <c r="O285" s="16">
        <f t="shared" si="95"/>
        <v>1.2</v>
      </c>
      <c r="P285" s="13"/>
      <c r="Q285" s="14">
        <f t="shared" si="94"/>
        <v>40</v>
      </c>
    </row>
    <row r="286" spans="1:17" s="22" customFormat="1" x14ac:dyDescent="0.2">
      <c r="A286" s="14">
        <f t="shared" si="83"/>
        <v>256</v>
      </c>
      <c r="B286" s="14" t="s">
        <v>1640</v>
      </c>
      <c r="C286" s="8" t="s">
        <v>472</v>
      </c>
      <c r="D286" s="14">
        <v>75</v>
      </c>
      <c r="E286" s="13">
        <v>80</v>
      </c>
      <c r="F286" s="13">
        <f t="shared" si="90"/>
        <v>5</v>
      </c>
      <c r="G286" s="13">
        <f t="shared" si="91"/>
        <v>90</v>
      </c>
      <c r="H286" s="13">
        <v>100</v>
      </c>
      <c r="I286" s="14">
        <v>150</v>
      </c>
      <c r="J286" s="15">
        <f t="shared" si="92"/>
        <v>50</v>
      </c>
      <c r="K286" s="19">
        <f t="shared" si="93"/>
        <v>1.5</v>
      </c>
      <c r="L286" s="16">
        <v>90</v>
      </c>
      <c r="M286" s="16">
        <v>80</v>
      </c>
      <c r="N286" s="16">
        <v>180</v>
      </c>
      <c r="O286" s="16">
        <f t="shared" si="95"/>
        <v>1.2</v>
      </c>
      <c r="P286" s="13"/>
      <c r="Q286" s="14">
        <f t="shared" si="94"/>
        <v>140</v>
      </c>
    </row>
    <row r="287" spans="1:17" x14ac:dyDescent="0.2">
      <c r="A287" s="14"/>
      <c r="B287" s="14"/>
      <c r="C287" s="29" t="s">
        <v>473</v>
      </c>
      <c r="D287" s="21"/>
      <c r="E287" s="13"/>
      <c r="F287" s="13">
        <f t="shared" si="90"/>
        <v>0</v>
      </c>
      <c r="G287" s="13"/>
      <c r="H287" s="13"/>
      <c r="I287" s="14"/>
      <c r="J287" s="15"/>
      <c r="K287" s="19"/>
      <c r="L287" s="16"/>
      <c r="M287" s="16"/>
      <c r="N287" s="16"/>
      <c r="O287" s="16"/>
      <c r="P287" s="13"/>
      <c r="Q287" s="14"/>
    </row>
    <row r="288" spans="1:17" s="22" customFormat="1" x14ac:dyDescent="0.2">
      <c r="A288" s="14">
        <v>257</v>
      </c>
      <c r="B288" s="14" t="s">
        <v>1641</v>
      </c>
      <c r="C288" s="8" t="s">
        <v>474</v>
      </c>
      <c r="D288" s="14">
        <v>75</v>
      </c>
      <c r="E288" s="13">
        <v>80</v>
      </c>
      <c r="F288" s="13">
        <f t="shared" si="90"/>
        <v>5</v>
      </c>
      <c r="G288" s="13">
        <f>E288+10</f>
        <v>90</v>
      </c>
      <c r="H288" s="13">
        <v>100</v>
      </c>
      <c r="I288" s="14">
        <v>150</v>
      </c>
      <c r="J288" s="15">
        <f>I288-H288</f>
        <v>50</v>
      </c>
      <c r="K288" s="19">
        <f>I288/H288</f>
        <v>1.5</v>
      </c>
      <c r="L288" s="16">
        <v>75</v>
      </c>
      <c r="M288" s="16">
        <v>65</v>
      </c>
      <c r="N288" s="16">
        <v>180</v>
      </c>
      <c r="O288" s="16">
        <f>N288/I288</f>
        <v>1.2</v>
      </c>
      <c r="P288" s="13"/>
      <c r="Q288" s="14">
        <f>I288-10</f>
        <v>140</v>
      </c>
    </row>
    <row r="289" spans="1:17" s="22" customFormat="1" x14ac:dyDescent="0.2">
      <c r="A289" s="14">
        <v>258</v>
      </c>
      <c r="B289" s="14" t="s">
        <v>481</v>
      </c>
      <c r="C289" s="8" t="s">
        <v>475</v>
      </c>
      <c r="D289" s="14">
        <v>90</v>
      </c>
      <c r="E289" s="13">
        <v>90</v>
      </c>
      <c r="F289" s="13">
        <f t="shared" si="90"/>
        <v>0</v>
      </c>
      <c r="G289" s="13">
        <f>E289+10</f>
        <v>100</v>
      </c>
      <c r="H289" s="13">
        <v>100</v>
      </c>
      <c r="I289" s="14">
        <v>150</v>
      </c>
      <c r="J289" s="15">
        <f>I289-H289</f>
        <v>50</v>
      </c>
      <c r="K289" s="19">
        <f>I289/H289</f>
        <v>1.5</v>
      </c>
      <c r="L289" s="16">
        <v>90</v>
      </c>
      <c r="M289" s="16">
        <v>80</v>
      </c>
      <c r="N289" s="16">
        <v>180</v>
      </c>
      <c r="O289" s="16">
        <f>N289/I289</f>
        <v>1.2</v>
      </c>
      <c r="P289" s="13"/>
      <c r="Q289" s="14">
        <f>I289-10</f>
        <v>140</v>
      </c>
    </row>
    <row r="290" spans="1:17" s="22" customFormat="1" x14ac:dyDescent="0.2">
      <c r="A290" s="14">
        <v>259</v>
      </c>
      <c r="B290" s="14" t="s">
        <v>482</v>
      </c>
      <c r="C290" s="8" t="s">
        <v>476</v>
      </c>
      <c r="D290" s="14">
        <v>68</v>
      </c>
      <c r="E290" s="13">
        <v>70</v>
      </c>
      <c r="F290" s="13">
        <f t="shared" si="90"/>
        <v>2</v>
      </c>
      <c r="G290" s="13">
        <f>E290+10</f>
        <v>80</v>
      </c>
      <c r="H290" s="13">
        <v>100</v>
      </c>
      <c r="I290" s="14">
        <v>100</v>
      </c>
      <c r="J290" s="15">
        <f>I290-H290</f>
        <v>0</v>
      </c>
      <c r="K290" s="19">
        <f>I290/H290</f>
        <v>1</v>
      </c>
      <c r="L290" s="16">
        <v>80</v>
      </c>
      <c r="M290" s="16">
        <v>70</v>
      </c>
      <c r="N290" s="16">
        <v>120</v>
      </c>
      <c r="O290" s="16">
        <f>N290/I290</f>
        <v>1.2</v>
      </c>
      <c r="P290" s="13"/>
      <c r="Q290" s="14">
        <f>I290-10</f>
        <v>90</v>
      </c>
    </row>
    <row r="291" spans="1:17" s="22" customFormat="1" x14ac:dyDescent="0.2">
      <c r="A291" s="14"/>
      <c r="B291" s="14"/>
      <c r="C291" s="29" t="s">
        <v>477</v>
      </c>
      <c r="D291" s="21"/>
      <c r="E291" s="13"/>
      <c r="F291" s="13">
        <f t="shared" si="90"/>
        <v>0</v>
      </c>
      <c r="G291" s="13"/>
      <c r="H291" s="13"/>
      <c r="I291" s="14"/>
      <c r="J291" s="15"/>
      <c r="K291" s="19"/>
      <c r="L291" s="16"/>
      <c r="M291" s="16"/>
      <c r="N291" s="16"/>
      <c r="O291" s="16"/>
      <c r="P291" s="13"/>
      <c r="Q291" s="14"/>
    </row>
    <row r="292" spans="1:17" s="22" customFormat="1" x14ac:dyDescent="0.2">
      <c r="A292" s="14">
        <v>260</v>
      </c>
      <c r="B292" s="14" t="s">
        <v>483</v>
      </c>
      <c r="C292" s="8" t="s">
        <v>478</v>
      </c>
      <c r="D292" s="14">
        <v>45</v>
      </c>
      <c r="E292" s="13">
        <v>50</v>
      </c>
      <c r="F292" s="13">
        <f t="shared" si="90"/>
        <v>5</v>
      </c>
      <c r="G292" s="13">
        <f>E292+10</f>
        <v>60</v>
      </c>
      <c r="H292" s="13">
        <v>50</v>
      </c>
      <c r="I292" s="14">
        <v>50</v>
      </c>
      <c r="J292" s="15">
        <f>I292-H292</f>
        <v>0</v>
      </c>
      <c r="K292" s="19">
        <f>I292/H292</f>
        <v>1</v>
      </c>
      <c r="L292" s="16">
        <v>60</v>
      </c>
      <c r="M292" s="16">
        <v>50</v>
      </c>
      <c r="N292" s="16">
        <v>60</v>
      </c>
      <c r="O292" s="16">
        <f>N292/I292</f>
        <v>1.2</v>
      </c>
      <c r="P292" s="13"/>
      <c r="Q292" s="14">
        <f>I292-10</f>
        <v>40</v>
      </c>
    </row>
    <row r="293" spans="1:17" s="22" customFormat="1" x14ac:dyDescent="0.2">
      <c r="A293" s="14">
        <v>261</v>
      </c>
      <c r="B293" s="14" t="s">
        <v>484</v>
      </c>
      <c r="C293" s="8" t="s">
        <v>479</v>
      </c>
      <c r="D293" s="14">
        <v>45</v>
      </c>
      <c r="E293" s="13">
        <v>50</v>
      </c>
      <c r="F293" s="13">
        <f t="shared" si="90"/>
        <v>5</v>
      </c>
      <c r="G293" s="13">
        <f>E293+10</f>
        <v>60</v>
      </c>
      <c r="H293" s="13">
        <v>50</v>
      </c>
      <c r="I293" s="14">
        <v>50</v>
      </c>
      <c r="J293" s="15">
        <f>I293-H293</f>
        <v>0</v>
      </c>
      <c r="K293" s="19">
        <f>I293/H293</f>
        <v>1</v>
      </c>
      <c r="L293" s="16">
        <v>45</v>
      </c>
      <c r="M293" s="16">
        <v>40</v>
      </c>
      <c r="N293" s="16">
        <v>60</v>
      </c>
      <c r="O293" s="16">
        <f>N293/I293</f>
        <v>1.2</v>
      </c>
      <c r="P293" s="13"/>
      <c r="Q293" s="14">
        <f>I293-10</f>
        <v>40</v>
      </c>
    </row>
    <row r="294" spans="1:17" s="22" customFormat="1" x14ac:dyDescent="0.2">
      <c r="A294" s="14">
        <v>262</v>
      </c>
      <c r="B294" s="14" t="s">
        <v>485</v>
      </c>
      <c r="C294" s="8" t="s">
        <v>480</v>
      </c>
      <c r="D294" s="14">
        <v>45</v>
      </c>
      <c r="E294" s="13">
        <v>50</v>
      </c>
      <c r="F294" s="13">
        <f t="shared" si="90"/>
        <v>5</v>
      </c>
      <c r="G294" s="13">
        <f>E294+10</f>
        <v>60</v>
      </c>
      <c r="H294" s="13">
        <v>50</v>
      </c>
      <c r="I294" s="14">
        <v>50</v>
      </c>
      <c r="J294" s="15">
        <f>I294-H294</f>
        <v>0</v>
      </c>
      <c r="K294" s="19">
        <f>I294/H294</f>
        <v>1</v>
      </c>
      <c r="L294" s="16">
        <v>45</v>
      </c>
      <c r="M294" s="16">
        <v>40</v>
      </c>
      <c r="N294" s="16">
        <v>60</v>
      </c>
      <c r="O294" s="16">
        <f>N294/I294</f>
        <v>1.2</v>
      </c>
      <c r="P294" s="13"/>
      <c r="Q294" s="14">
        <f>I294-10</f>
        <v>40</v>
      </c>
    </row>
    <row r="295" spans="1:17" x14ac:dyDescent="0.2">
      <c r="A295" s="17"/>
      <c r="B295" s="17"/>
      <c r="C295" s="6" t="s">
        <v>1087</v>
      </c>
      <c r="D295" s="21"/>
      <c r="E295" s="13"/>
      <c r="F295" s="13">
        <f t="shared" si="90"/>
        <v>0</v>
      </c>
      <c r="G295" s="13"/>
      <c r="H295" s="13"/>
      <c r="I295" s="14"/>
      <c r="J295" s="15"/>
      <c r="K295" s="19"/>
      <c r="L295" s="16"/>
      <c r="M295" s="16"/>
      <c r="N295" s="16"/>
      <c r="O295" s="16"/>
      <c r="P295" s="13"/>
      <c r="Q295" s="14"/>
    </row>
    <row r="296" spans="1:17" x14ac:dyDescent="0.2">
      <c r="A296" s="14"/>
      <c r="B296" s="14"/>
      <c r="C296" s="29" t="s">
        <v>1088</v>
      </c>
      <c r="D296" s="21"/>
      <c r="E296" s="13"/>
      <c r="F296" s="13">
        <f t="shared" si="90"/>
        <v>0</v>
      </c>
      <c r="G296" s="13"/>
      <c r="H296" s="13"/>
      <c r="I296" s="14"/>
      <c r="J296" s="15"/>
      <c r="K296" s="19"/>
      <c r="L296" s="16"/>
      <c r="M296" s="16"/>
      <c r="N296" s="16"/>
      <c r="O296" s="16"/>
      <c r="P296" s="13"/>
      <c r="Q296" s="14"/>
    </row>
    <row r="297" spans="1:17" x14ac:dyDescent="0.2">
      <c r="A297" s="14">
        <v>263</v>
      </c>
      <c r="B297" s="14" t="s">
        <v>486</v>
      </c>
      <c r="C297" s="8" t="s">
        <v>1089</v>
      </c>
      <c r="D297" s="14">
        <v>83</v>
      </c>
      <c r="E297" s="13">
        <v>80</v>
      </c>
      <c r="F297" s="13">
        <f t="shared" si="90"/>
        <v>-3</v>
      </c>
      <c r="G297" s="13">
        <f>E297+10</f>
        <v>90</v>
      </c>
      <c r="H297" s="13">
        <v>100</v>
      </c>
      <c r="I297" s="14">
        <v>100</v>
      </c>
      <c r="J297" s="15">
        <f>I297-H297</f>
        <v>0</v>
      </c>
      <c r="K297" s="19">
        <f>I297/H297</f>
        <v>1</v>
      </c>
      <c r="L297" s="16">
        <v>115</v>
      </c>
      <c r="M297" s="16">
        <v>100</v>
      </c>
      <c r="N297" s="16">
        <v>120</v>
      </c>
      <c r="O297" s="16">
        <f>N297/I297</f>
        <v>1.2</v>
      </c>
      <c r="P297" s="13"/>
      <c r="Q297" s="14">
        <f>I297-10</f>
        <v>90</v>
      </c>
    </row>
    <row r="298" spans="1:17" x14ac:dyDescent="0.2">
      <c r="A298" s="14">
        <v>264</v>
      </c>
      <c r="B298" s="14" t="s">
        <v>487</v>
      </c>
      <c r="C298" s="8" t="s">
        <v>1090</v>
      </c>
      <c r="D298" s="21">
        <v>57</v>
      </c>
      <c r="E298" s="13">
        <v>60</v>
      </c>
      <c r="F298" s="13">
        <f t="shared" si="90"/>
        <v>3</v>
      </c>
      <c r="G298" s="13">
        <f>E298+10</f>
        <v>70</v>
      </c>
      <c r="H298" s="13">
        <v>50</v>
      </c>
      <c r="I298" s="14">
        <v>100</v>
      </c>
      <c r="J298" s="15">
        <f>I298-H298</f>
        <v>50</v>
      </c>
      <c r="K298" s="19">
        <f>I298/H298</f>
        <v>2</v>
      </c>
      <c r="L298" s="16">
        <v>105</v>
      </c>
      <c r="M298" s="16">
        <v>90</v>
      </c>
      <c r="N298" s="16">
        <v>120</v>
      </c>
      <c r="O298" s="16">
        <f>N298/I298</f>
        <v>1.2</v>
      </c>
      <c r="P298" s="13"/>
      <c r="Q298" s="14">
        <f>I298-10</f>
        <v>90</v>
      </c>
    </row>
    <row r="299" spans="1:17" x14ac:dyDescent="0.2">
      <c r="A299" s="14">
        <v>265</v>
      </c>
      <c r="B299" s="14" t="s">
        <v>488</v>
      </c>
      <c r="C299" s="8" t="s">
        <v>1091</v>
      </c>
      <c r="D299" s="14">
        <v>55</v>
      </c>
      <c r="E299" s="13">
        <v>60</v>
      </c>
      <c r="F299" s="13">
        <f t="shared" si="90"/>
        <v>5</v>
      </c>
      <c r="G299" s="13">
        <f>E299+10</f>
        <v>70</v>
      </c>
      <c r="H299" s="13">
        <v>50</v>
      </c>
      <c r="I299" s="14">
        <v>100</v>
      </c>
      <c r="J299" s="15">
        <f>I299-H299</f>
        <v>50</v>
      </c>
      <c r="K299" s="19">
        <f>I299/H299</f>
        <v>2</v>
      </c>
      <c r="L299" s="16">
        <v>60</v>
      </c>
      <c r="M299" s="16">
        <v>55</v>
      </c>
      <c r="N299" s="16">
        <v>120</v>
      </c>
      <c r="O299" s="16">
        <f>N299/I299</f>
        <v>1.2</v>
      </c>
      <c r="P299" s="13"/>
      <c r="Q299" s="14">
        <f>I299-10</f>
        <v>90</v>
      </c>
    </row>
    <row r="300" spans="1:17" x14ac:dyDescent="0.2">
      <c r="A300" s="57">
        <v>266</v>
      </c>
      <c r="B300" s="14" t="s">
        <v>489</v>
      </c>
      <c r="C300" s="8" t="s">
        <v>491</v>
      </c>
      <c r="D300" s="14">
        <v>61</v>
      </c>
      <c r="E300" s="13">
        <v>60</v>
      </c>
      <c r="F300" s="13">
        <f t="shared" si="90"/>
        <v>-1</v>
      </c>
      <c r="G300" s="13">
        <f>E300+10</f>
        <v>70</v>
      </c>
      <c r="H300" s="13">
        <v>50</v>
      </c>
      <c r="I300" s="14">
        <v>50</v>
      </c>
      <c r="J300" s="15">
        <f>I300-H300</f>
        <v>0</v>
      </c>
      <c r="K300" s="19">
        <f>I300/H300</f>
        <v>1</v>
      </c>
      <c r="L300" s="16">
        <v>45</v>
      </c>
      <c r="M300" s="16">
        <v>40</v>
      </c>
      <c r="N300" s="16">
        <v>60</v>
      </c>
      <c r="O300" s="16">
        <f>N300/I300</f>
        <v>1.2</v>
      </c>
      <c r="P300" s="13"/>
      <c r="Q300" s="14">
        <f>I300-10</f>
        <v>40</v>
      </c>
    </row>
    <row r="301" spans="1:17" x14ac:dyDescent="0.2">
      <c r="A301" s="57">
        <v>267</v>
      </c>
      <c r="B301" s="14" t="s">
        <v>492</v>
      </c>
      <c r="C301" s="8" t="s">
        <v>490</v>
      </c>
      <c r="D301" s="14"/>
      <c r="E301" s="13"/>
      <c r="F301" s="13"/>
      <c r="G301" s="13"/>
      <c r="H301" s="13"/>
      <c r="I301" s="14"/>
      <c r="J301" s="15"/>
      <c r="K301" s="19"/>
      <c r="L301" s="16"/>
      <c r="M301" s="16"/>
      <c r="N301" s="16"/>
      <c r="O301" s="16"/>
      <c r="P301" s="13"/>
      <c r="Q301" s="14"/>
    </row>
    <row r="302" spans="1:17" x14ac:dyDescent="0.2">
      <c r="A302" s="14">
        <v>268</v>
      </c>
      <c r="B302" s="14" t="s">
        <v>493</v>
      </c>
      <c r="C302" s="8" t="s">
        <v>1092</v>
      </c>
      <c r="D302" s="14">
        <v>75</v>
      </c>
      <c r="E302" s="13">
        <v>80</v>
      </c>
      <c r="F302" s="13">
        <f t="shared" ref="F302:F315" si="96">E302-D302</f>
        <v>5</v>
      </c>
      <c r="G302" s="13">
        <f>E302+10</f>
        <v>90</v>
      </c>
      <c r="H302" s="13">
        <v>100</v>
      </c>
      <c r="I302" s="14">
        <v>100</v>
      </c>
      <c r="J302" s="15">
        <f>I302-H302</f>
        <v>0</v>
      </c>
      <c r="K302" s="19">
        <f>I302/H302</f>
        <v>1</v>
      </c>
      <c r="L302" s="16">
        <v>85</v>
      </c>
      <c r="M302" s="16">
        <v>75</v>
      </c>
      <c r="N302" s="16">
        <v>120</v>
      </c>
      <c r="O302" s="16">
        <f t="shared" ref="O302:O315" si="97">N302/I302</f>
        <v>1.2</v>
      </c>
      <c r="P302" s="13"/>
      <c r="Q302" s="14">
        <f>I302-10</f>
        <v>90</v>
      </c>
    </row>
    <row r="303" spans="1:17" x14ac:dyDescent="0.2">
      <c r="A303" s="14">
        <v>269</v>
      </c>
      <c r="B303" s="14" t="s">
        <v>494</v>
      </c>
      <c r="C303" s="8" t="s">
        <v>1093</v>
      </c>
      <c r="D303" s="14">
        <v>69</v>
      </c>
      <c r="E303" s="13">
        <v>70</v>
      </c>
      <c r="F303" s="13">
        <f t="shared" si="96"/>
        <v>1</v>
      </c>
      <c r="G303" s="13">
        <f>E303+10</f>
        <v>80</v>
      </c>
      <c r="H303" s="13">
        <v>100</v>
      </c>
      <c r="I303" s="14">
        <v>100</v>
      </c>
      <c r="J303" s="15">
        <f>I303-H303</f>
        <v>0</v>
      </c>
      <c r="K303" s="19">
        <f>I303/H303</f>
        <v>1</v>
      </c>
      <c r="L303" s="16">
        <v>95</v>
      </c>
      <c r="M303" s="16">
        <v>80</v>
      </c>
      <c r="N303" s="16">
        <v>120</v>
      </c>
      <c r="O303" s="16">
        <f t="shared" si="97"/>
        <v>1.2</v>
      </c>
      <c r="P303" s="13"/>
      <c r="Q303" s="14">
        <f>I303-10</f>
        <v>90</v>
      </c>
    </row>
    <row r="304" spans="1:17" s="25" customFormat="1" x14ac:dyDescent="0.2">
      <c r="A304" s="14"/>
      <c r="B304" s="14"/>
      <c r="C304" s="6" t="s">
        <v>1094</v>
      </c>
      <c r="D304" s="21"/>
      <c r="E304" s="13"/>
      <c r="F304" s="13">
        <f t="shared" si="96"/>
        <v>0</v>
      </c>
      <c r="G304" s="13"/>
      <c r="H304" s="13"/>
      <c r="I304" s="14"/>
      <c r="J304" s="15"/>
      <c r="K304" s="19"/>
      <c r="L304" s="16"/>
      <c r="M304" s="16"/>
      <c r="N304" s="16"/>
      <c r="O304" s="16" t="e">
        <f t="shared" si="97"/>
        <v>#DIV/0!</v>
      </c>
      <c r="P304" s="13"/>
      <c r="Q304" s="14"/>
    </row>
    <row r="305" spans="1:17" s="25" customFormat="1" ht="30" x14ac:dyDescent="0.2">
      <c r="A305" s="14">
        <v>270</v>
      </c>
      <c r="B305" s="14" t="s">
        <v>495</v>
      </c>
      <c r="C305" s="8" t="s">
        <v>1095</v>
      </c>
      <c r="D305" s="14">
        <v>80</v>
      </c>
      <c r="E305" s="13">
        <v>80</v>
      </c>
      <c r="F305" s="13">
        <f t="shared" si="96"/>
        <v>0</v>
      </c>
      <c r="G305" s="13">
        <f>E305+10</f>
        <v>90</v>
      </c>
      <c r="H305" s="30">
        <v>100</v>
      </c>
      <c r="I305" s="31">
        <v>150</v>
      </c>
      <c r="J305" s="32">
        <f>I305-H305</f>
        <v>50</v>
      </c>
      <c r="K305" s="7">
        <f>I305/H305</f>
        <v>1.5</v>
      </c>
      <c r="L305" s="16">
        <v>160</v>
      </c>
      <c r="M305" s="16">
        <v>140</v>
      </c>
      <c r="N305" s="16">
        <v>180</v>
      </c>
      <c r="O305" s="16">
        <f t="shared" si="97"/>
        <v>1.2</v>
      </c>
      <c r="P305" s="13"/>
      <c r="Q305" s="14">
        <f>I305-10</f>
        <v>140</v>
      </c>
    </row>
    <row r="306" spans="1:17" s="25" customFormat="1" x14ac:dyDescent="0.2">
      <c r="A306" s="14">
        <v>271</v>
      </c>
      <c r="B306" s="14" t="s">
        <v>496</v>
      </c>
      <c r="C306" s="8" t="s">
        <v>1096</v>
      </c>
      <c r="D306" s="14">
        <v>83</v>
      </c>
      <c r="E306" s="13">
        <v>80</v>
      </c>
      <c r="F306" s="13">
        <f t="shared" si="96"/>
        <v>-3</v>
      </c>
      <c r="G306" s="13">
        <f>E306+10</f>
        <v>90</v>
      </c>
      <c r="H306" s="13">
        <v>100</v>
      </c>
      <c r="I306" s="14">
        <v>100</v>
      </c>
      <c r="J306" s="15">
        <f>I306-H306</f>
        <v>0</v>
      </c>
      <c r="K306" s="19">
        <f>I306/H306</f>
        <v>1</v>
      </c>
      <c r="L306" s="16">
        <v>85</v>
      </c>
      <c r="M306" s="16">
        <v>75</v>
      </c>
      <c r="N306" s="16">
        <v>120</v>
      </c>
      <c r="O306" s="16">
        <f t="shared" si="97"/>
        <v>1.2</v>
      </c>
      <c r="P306" s="13"/>
      <c r="Q306" s="14">
        <f>I306-10</f>
        <v>90</v>
      </c>
    </row>
    <row r="307" spans="1:17" s="25" customFormat="1" x14ac:dyDescent="0.2">
      <c r="A307" s="14">
        <v>272</v>
      </c>
      <c r="B307" s="14" t="s">
        <v>497</v>
      </c>
      <c r="C307" s="8" t="s">
        <v>1097</v>
      </c>
      <c r="D307" s="14">
        <v>83</v>
      </c>
      <c r="E307" s="13">
        <v>80</v>
      </c>
      <c r="F307" s="13">
        <f t="shared" si="96"/>
        <v>-3</v>
      </c>
      <c r="G307" s="13">
        <f>E307+10</f>
        <v>90</v>
      </c>
      <c r="H307" s="13">
        <v>100</v>
      </c>
      <c r="I307" s="14">
        <v>100</v>
      </c>
      <c r="J307" s="15">
        <f>I307-H307</f>
        <v>0</v>
      </c>
      <c r="K307" s="19">
        <f>I307/H307</f>
        <v>1</v>
      </c>
      <c r="L307" s="16">
        <v>125</v>
      </c>
      <c r="M307" s="16">
        <v>110</v>
      </c>
      <c r="N307" s="16">
        <v>120</v>
      </c>
      <c r="O307" s="16">
        <f t="shared" si="97"/>
        <v>1.2</v>
      </c>
      <c r="P307" s="13"/>
      <c r="Q307" s="14">
        <f>I307-10</f>
        <v>90</v>
      </c>
    </row>
    <row r="308" spans="1:17" x14ac:dyDescent="0.2">
      <c r="A308" s="14"/>
      <c r="B308" s="14"/>
      <c r="C308" s="29" t="s">
        <v>1098</v>
      </c>
      <c r="D308" s="21"/>
      <c r="E308" s="13"/>
      <c r="F308" s="13">
        <f t="shared" si="96"/>
        <v>0</v>
      </c>
      <c r="G308" s="13"/>
      <c r="H308" s="13"/>
      <c r="I308" s="14"/>
      <c r="J308" s="15"/>
      <c r="K308" s="19"/>
      <c r="L308" s="16"/>
      <c r="M308" s="16"/>
      <c r="N308" s="16"/>
      <c r="O308" s="16" t="e">
        <f t="shared" si="97"/>
        <v>#DIV/0!</v>
      </c>
      <c r="P308" s="13"/>
      <c r="Q308" s="14"/>
    </row>
    <row r="309" spans="1:17" x14ac:dyDescent="0.2">
      <c r="A309" s="14">
        <v>273</v>
      </c>
      <c r="B309" s="20" t="s">
        <v>498</v>
      </c>
      <c r="C309" s="8" t="s">
        <v>1709</v>
      </c>
      <c r="D309" s="14">
        <v>384</v>
      </c>
      <c r="E309" s="13">
        <v>380</v>
      </c>
      <c r="F309" s="13">
        <f t="shared" si="96"/>
        <v>-4</v>
      </c>
      <c r="G309" s="13">
        <f>E309+10</f>
        <v>390</v>
      </c>
      <c r="H309" s="13">
        <v>400</v>
      </c>
      <c r="I309" s="14">
        <v>400</v>
      </c>
      <c r="J309" s="15">
        <f>I309-H309</f>
        <v>0</v>
      </c>
      <c r="K309" s="19">
        <f>I309/H309</f>
        <v>1</v>
      </c>
      <c r="L309" s="16">
        <v>300</v>
      </c>
      <c r="M309" s="16">
        <v>260</v>
      </c>
      <c r="N309" s="16">
        <v>450</v>
      </c>
      <c r="O309" s="16">
        <f t="shared" si="97"/>
        <v>1.125</v>
      </c>
      <c r="P309" s="13"/>
      <c r="Q309" s="14">
        <f>I309-10</f>
        <v>390</v>
      </c>
    </row>
    <row r="310" spans="1:17" x14ac:dyDescent="0.2">
      <c r="A310" s="14">
        <v>274</v>
      </c>
      <c r="B310" s="20" t="s">
        <v>499</v>
      </c>
      <c r="C310" s="8" t="s">
        <v>1710</v>
      </c>
      <c r="D310" s="14">
        <v>55</v>
      </c>
      <c r="E310" s="13">
        <v>60</v>
      </c>
      <c r="F310" s="13">
        <f t="shared" si="96"/>
        <v>5</v>
      </c>
      <c r="G310" s="13">
        <f>E310+10</f>
        <v>70</v>
      </c>
      <c r="H310" s="13">
        <v>50</v>
      </c>
      <c r="I310" s="14">
        <v>100</v>
      </c>
      <c r="J310" s="15">
        <f>I310-H310</f>
        <v>50</v>
      </c>
      <c r="K310" s="19">
        <f>I310/H310</f>
        <v>2</v>
      </c>
      <c r="L310" s="16">
        <v>60</v>
      </c>
      <c r="M310" s="16">
        <v>55</v>
      </c>
      <c r="N310" s="16">
        <v>120</v>
      </c>
      <c r="O310" s="16">
        <f t="shared" si="97"/>
        <v>1.2</v>
      </c>
      <c r="P310" s="13"/>
      <c r="Q310" s="14">
        <f>I310-10</f>
        <v>90</v>
      </c>
    </row>
    <row r="311" spans="1:17" x14ac:dyDescent="0.2">
      <c r="A311" s="14"/>
      <c r="B311" s="14"/>
      <c r="C311" s="6" t="s">
        <v>1711</v>
      </c>
      <c r="D311" s="21"/>
      <c r="E311" s="13"/>
      <c r="F311" s="13">
        <f t="shared" si="96"/>
        <v>0</v>
      </c>
      <c r="G311" s="13"/>
      <c r="H311" s="13"/>
      <c r="I311" s="14"/>
      <c r="J311" s="15"/>
      <c r="K311" s="19"/>
      <c r="L311" s="16"/>
      <c r="M311" s="16"/>
      <c r="N311" s="16"/>
      <c r="O311" s="16" t="e">
        <f t="shared" si="97"/>
        <v>#DIV/0!</v>
      </c>
      <c r="P311" s="13"/>
      <c r="Q311" s="14"/>
    </row>
    <row r="312" spans="1:17" x14ac:dyDescent="0.2">
      <c r="A312" s="14">
        <f>275</f>
        <v>275</v>
      </c>
      <c r="B312" s="20" t="s">
        <v>500</v>
      </c>
      <c r="C312" s="8" t="s">
        <v>1712</v>
      </c>
      <c r="D312" s="14">
        <v>41</v>
      </c>
      <c r="E312" s="13">
        <v>40</v>
      </c>
      <c r="F312" s="13">
        <f t="shared" si="96"/>
        <v>-1</v>
      </c>
      <c r="G312" s="13">
        <f>E312+10</f>
        <v>50</v>
      </c>
      <c r="H312" s="13">
        <v>50</v>
      </c>
      <c r="I312" s="14">
        <v>50</v>
      </c>
      <c r="J312" s="15">
        <f>I312-H312</f>
        <v>0</v>
      </c>
      <c r="K312" s="19">
        <f>I312/H312</f>
        <v>1</v>
      </c>
      <c r="L312" s="16">
        <v>50</v>
      </c>
      <c r="M312" s="16">
        <v>46</v>
      </c>
      <c r="N312" s="16">
        <v>60</v>
      </c>
      <c r="O312" s="16">
        <f t="shared" si="97"/>
        <v>1.2</v>
      </c>
      <c r="P312" s="13"/>
      <c r="Q312" s="14">
        <f>I312-10</f>
        <v>40</v>
      </c>
    </row>
    <row r="313" spans="1:17" x14ac:dyDescent="0.2">
      <c r="A313" s="14">
        <f t="shared" ref="A313:A326" si="98">A312+1</f>
        <v>276</v>
      </c>
      <c r="B313" s="20" t="s">
        <v>49</v>
      </c>
      <c r="C313" s="8" t="s">
        <v>1713</v>
      </c>
      <c r="D313" s="14">
        <v>43</v>
      </c>
      <c r="E313" s="13">
        <v>40</v>
      </c>
      <c r="F313" s="13">
        <f t="shared" si="96"/>
        <v>-3</v>
      </c>
      <c r="G313" s="13">
        <f>E313+10</f>
        <v>50</v>
      </c>
      <c r="H313" s="13">
        <v>50</v>
      </c>
      <c r="I313" s="14">
        <v>50</v>
      </c>
      <c r="J313" s="15">
        <f>I313-H313</f>
        <v>0</v>
      </c>
      <c r="K313" s="19">
        <f>I313/H313</f>
        <v>1</v>
      </c>
      <c r="L313" s="16">
        <v>60</v>
      </c>
      <c r="M313" s="16">
        <v>50</v>
      </c>
      <c r="N313" s="16">
        <v>70</v>
      </c>
      <c r="O313" s="16">
        <f t="shared" si="97"/>
        <v>1.4</v>
      </c>
      <c r="P313" s="13"/>
      <c r="Q313" s="14">
        <f>I313-10</f>
        <v>40</v>
      </c>
    </row>
    <row r="314" spans="1:17" x14ac:dyDescent="0.2">
      <c r="A314" s="14">
        <f t="shared" si="98"/>
        <v>277</v>
      </c>
      <c r="B314" s="20" t="s">
        <v>50</v>
      </c>
      <c r="C314" s="8" t="s">
        <v>1714</v>
      </c>
      <c r="D314" s="14">
        <v>148</v>
      </c>
      <c r="E314" s="13">
        <v>150</v>
      </c>
      <c r="F314" s="13">
        <f t="shared" si="96"/>
        <v>2</v>
      </c>
      <c r="G314" s="13">
        <f>E314+10</f>
        <v>160</v>
      </c>
      <c r="H314" s="13">
        <v>150</v>
      </c>
      <c r="I314" s="14">
        <v>200</v>
      </c>
      <c r="J314" s="15">
        <f>I314-H314</f>
        <v>50</v>
      </c>
      <c r="K314" s="19">
        <f>I314/H314</f>
        <v>1.3333333333333333</v>
      </c>
      <c r="L314" s="16">
        <v>190</v>
      </c>
      <c r="M314" s="16">
        <v>170</v>
      </c>
      <c r="N314" s="16">
        <v>240</v>
      </c>
      <c r="O314" s="16">
        <f t="shared" si="97"/>
        <v>1.2</v>
      </c>
      <c r="P314" s="13"/>
      <c r="Q314" s="14">
        <f>I314-10</f>
        <v>190</v>
      </c>
    </row>
    <row r="315" spans="1:17" s="48" customFormat="1" ht="45" x14ac:dyDescent="0.2">
      <c r="A315" s="14">
        <f t="shared" si="98"/>
        <v>278</v>
      </c>
      <c r="B315" s="20" t="s">
        <v>51</v>
      </c>
      <c r="C315" s="8" t="s">
        <v>679</v>
      </c>
      <c r="D315" s="14">
        <v>60</v>
      </c>
      <c r="E315" s="13">
        <v>60</v>
      </c>
      <c r="F315" s="13">
        <f t="shared" si="96"/>
        <v>0</v>
      </c>
      <c r="G315" s="13">
        <f>E315+10</f>
        <v>70</v>
      </c>
      <c r="H315" s="13">
        <v>50</v>
      </c>
      <c r="I315" s="14">
        <v>50</v>
      </c>
      <c r="J315" s="15">
        <f>I315-H315</f>
        <v>0</v>
      </c>
      <c r="K315" s="19">
        <f>I315/H315</f>
        <v>1</v>
      </c>
      <c r="L315" s="46" t="s">
        <v>680</v>
      </c>
      <c r="M315" s="46" t="s">
        <v>681</v>
      </c>
      <c r="N315" s="46" t="s">
        <v>682</v>
      </c>
      <c r="O315" s="16" t="e">
        <f t="shared" si="97"/>
        <v>#VALUE!</v>
      </c>
      <c r="P315" s="13"/>
      <c r="Q315" s="14">
        <f>I315-10</f>
        <v>40</v>
      </c>
    </row>
    <row r="316" spans="1:17" s="48" customFormat="1" x14ac:dyDescent="0.2">
      <c r="A316" s="14">
        <f t="shared" si="98"/>
        <v>279</v>
      </c>
      <c r="B316" s="20" t="s">
        <v>48</v>
      </c>
      <c r="C316" s="8" t="s">
        <v>926</v>
      </c>
      <c r="D316" s="14"/>
      <c r="E316" s="13"/>
      <c r="F316" s="13"/>
      <c r="G316" s="13"/>
      <c r="H316" s="13"/>
      <c r="I316" s="14"/>
      <c r="J316" s="15"/>
      <c r="K316" s="19"/>
      <c r="L316" s="46"/>
      <c r="M316" s="46"/>
      <c r="N316" s="46"/>
      <c r="O316" s="16"/>
      <c r="P316" s="13"/>
      <c r="Q316" s="14">
        <v>90</v>
      </c>
    </row>
    <row r="317" spans="1:17" s="48" customFormat="1" x14ac:dyDescent="0.2">
      <c r="A317" s="14">
        <f t="shared" si="98"/>
        <v>280</v>
      </c>
      <c r="B317" s="20" t="s">
        <v>53</v>
      </c>
      <c r="C317" s="8" t="s">
        <v>927</v>
      </c>
      <c r="D317" s="14"/>
      <c r="E317" s="13"/>
      <c r="F317" s="13"/>
      <c r="G317" s="13"/>
      <c r="H317" s="13"/>
      <c r="I317" s="14"/>
      <c r="J317" s="15"/>
      <c r="K317" s="19"/>
      <c r="L317" s="46"/>
      <c r="M317" s="46"/>
      <c r="N317" s="46"/>
      <c r="O317" s="16"/>
      <c r="P317" s="13"/>
      <c r="Q317" s="14">
        <v>90</v>
      </c>
    </row>
    <row r="318" spans="1:17" s="48" customFormat="1" x14ac:dyDescent="0.2">
      <c r="A318" s="14">
        <f t="shared" si="98"/>
        <v>281</v>
      </c>
      <c r="B318" s="20" t="s">
        <v>54</v>
      </c>
      <c r="C318" s="8" t="s">
        <v>928</v>
      </c>
      <c r="D318" s="14"/>
      <c r="E318" s="13"/>
      <c r="F318" s="13"/>
      <c r="G318" s="13"/>
      <c r="H318" s="13"/>
      <c r="I318" s="14"/>
      <c r="J318" s="15"/>
      <c r="K318" s="19"/>
      <c r="L318" s="46"/>
      <c r="M318" s="46"/>
      <c r="N318" s="46"/>
      <c r="O318" s="16"/>
      <c r="P318" s="13"/>
      <c r="Q318" s="14">
        <v>90</v>
      </c>
    </row>
    <row r="319" spans="1:17" x14ac:dyDescent="0.2">
      <c r="A319" s="14">
        <f t="shared" si="98"/>
        <v>282</v>
      </c>
      <c r="B319" s="20" t="s">
        <v>55</v>
      </c>
      <c r="C319" s="8" t="s">
        <v>683</v>
      </c>
      <c r="D319" s="14">
        <v>113</v>
      </c>
      <c r="E319" s="13">
        <v>110</v>
      </c>
      <c r="F319" s="13">
        <f t="shared" ref="F319:F338" si="99">E319-D319</f>
        <v>-3</v>
      </c>
      <c r="G319" s="13">
        <f t="shared" ref="G319:G326" si="100">E319+10</f>
        <v>120</v>
      </c>
      <c r="H319" s="13">
        <v>100</v>
      </c>
      <c r="I319" s="14">
        <v>150</v>
      </c>
      <c r="J319" s="15">
        <f t="shared" ref="J319:J326" si="101">I319-H319</f>
        <v>50</v>
      </c>
      <c r="K319" s="19">
        <f t="shared" ref="K319:K326" si="102">I319/H319</f>
        <v>1.5</v>
      </c>
      <c r="L319" s="16">
        <v>210</v>
      </c>
      <c r="M319" s="16">
        <v>180</v>
      </c>
      <c r="N319" s="16">
        <v>180</v>
      </c>
      <c r="O319" s="16">
        <f t="shared" ref="O319:O338" si="103">N319/I319</f>
        <v>1.2</v>
      </c>
      <c r="P319" s="13"/>
      <c r="Q319" s="14">
        <f t="shared" ref="Q319:Q326" si="104">I319-10</f>
        <v>140</v>
      </c>
    </row>
    <row r="320" spans="1:17" x14ac:dyDescent="0.2">
      <c r="A320" s="14">
        <f t="shared" si="98"/>
        <v>283</v>
      </c>
      <c r="B320" s="20" t="s">
        <v>56</v>
      </c>
      <c r="C320" s="8" t="s">
        <v>684</v>
      </c>
      <c r="D320" s="14">
        <v>37</v>
      </c>
      <c r="E320" s="13">
        <v>40</v>
      </c>
      <c r="F320" s="13">
        <f t="shared" si="99"/>
        <v>3</v>
      </c>
      <c r="G320" s="13">
        <f t="shared" si="100"/>
        <v>50</v>
      </c>
      <c r="H320" s="13">
        <v>50</v>
      </c>
      <c r="I320" s="14">
        <v>50</v>
      </c>
      <c r="J320" s="15">
        <f t="shared" si="101"/>
        <v>0</v>
      </c>
      <c r="K320" s="19">
        <f t="shared" si="102"/>
        <v>1</v>
      </c>
      <c r="L320" s="16">
        <v>90</v>
      </c>
      <c r="M320" s="16">
        <v>80</v>
      </c>
      <c r="N320" s="16">
        <v>60</v>
      </c>
      <c r="O320" s="16">
        <f t="shared" si="103"/>
        <v>1.2</v>
      </c>
      <c r="P320" s="13"/>
      <c r="Q320" s="14">
        <f t="shared" si="104"/>
        <v>40</v>
      </c>
    </row>
    <row r="321" spans="1:17" x14ac:dyDescent="0.2">
      <c r="A321" s="14">
        <f t="shared" si="98"/>
        <v>284</v>
      </c>
      <c r="B321" s="20" t="s">
        <v>52</v>
      </c>
      <c r="C321" s="8" t="s">
        <v>685</v>
      </c>
      <c r="D321" s="14">
        <v>89</v>
      </c>
      <c r="E321" s="13">
        <v>90</v>
      </c>
      <c r="F321" s="13">
        <f t="shared" si="99"/>
        <v>1</v>
      </c>
      <c r="G321" s="13">
        <f t="shared" si="100"/>
        <v>100</v>
      </c>
      <c r="H321" s="13">
        <v>100</v>
      </c>
      <c r="I321" s="14">
        <v>150</v>
      </c>
      <c r="J321" s="15">
        <f t="shared" si="101"/>
        <v>50</v>
      </c>
      <c r="K321" s="19">
        <f t="shared" si="102"/>
        <v>1.5</v>
      </c>
      <c r="L321" s="16">
        <v>115</v>
      </c>
      <c r="M321" s="16">
        <v>100</v>
      </c>
      <c r="N321" s="16">
        <v>180</v>
      </c>
      <c r="O321" s="16">
        <f t="shared" si="103"/>
        <v>1.2</v>
      </c>
      <c r="P321" s="13"/>
      <c r="Q321" s="14">
        <f t="shared" si="104"/>
        <v>140</v>
      </c>
    </row>
    <row r="322" spans="1:17" x14ac:dyDescent="0.2">
      <c r="A322" s="14" t="s">
        <v>975</v>
      </c>
      <c r="B322" s="20" t="s">
        <v>976</v>
      </c>
      <c r="C322" s="8" t="s">
        <v>977</v>
      </c>
      <c r="D322" s="14"/>
      <c r="E322" s="13"/>
      <c r="F322" s="13"/>
      <c r="G322" s="13"/>
      <c r="H322" s="13"/>
      <c r="I322" s="14"/>
      <c r="J322" s="15"/>
      <c r="K322" s="19"/>
      <c r="L322" s="16"/>
      <c r="M322" s="16"/>
      <c r="N322" s="16"/>
      <c r="O322" s="16"/>
      <c r="P322" s="13"/>
      <c r="Q322" s="14"/>
    </row>
    <row r="323" spans="1:17" x14ac:dyDescent="0.2">
      <c r="A323" s="14">
        <f>A321+1</f>
        <v>285</v>
      </c>
      <c r="B323" s="20" t="s">
        <v>57</v>
      </c>
      <c r="C323" s="8" t="s">
        <v>690</v>
      </c>
      <c r="D323" s="14">
        <v>106</v>
      </c>
      <c r="E323" s="13">
        <v>110</v>
      </c>
      <c r="F323" s="13">
        <f t="shared" si="99"/>
        <v>4</v>
      </c>
      <c r="G323" s="13">
        <f t="shared" si="100"/>
        <v>120</v>
      </c>
      <c r="H323" s="13">
        <v>100</v>
      </c>
      <c r="I323" s="14">
        <v>100</v>
      </c>
      <c r="J323" s="15">
        <f t="shared" si="101"/>
        <v>0</v>
      </c>
      <c r="K323" s="19">
        <f t="shared" si="102"/>
        <v>1</v>
      </c>
      <c r="L323" s="16">
        <v>135</v>
      </c>
      <c r="M323" s="16">
        <v>125</v>
      </c>
      <c r="N323" s="16">
        <v>120</v>
      </c>
      <c r="O323" s="16">
        <f t="shared" si="103"/>
        <v>1.2</v>
      </c>
      <c r="P323" s="13"/>
      <c r="Q323" s="14">
        <f t="shared" si="104"/>
        <v>90</v>
      </c>
    </row>
    <row r="324" spans="1:17" x14ac:dyDescent="0.2">
      <c r="A324" s="14">
        <f t="shared" si="98"/>
        <v>286</v>
      </c>
      <c r="B324" s="20" t="s">
        <v>58</v>
      </c>
      <c r="C324" s="8" t="s">
        <v>691</v>
      </c>
      <c r="D324" s="14">
        <v>81</v>
      </c>
      <c r="E324" s="13">
        <v>80</v>
      </c>
      <c r="F324" s="13">
        <f t="shared" si="99"/>
        <v>-1</v>
      </c>
      <c r="G324" s="13">
        <f t="shared" si="100"/>
        <v>90</v>
      </c>
      <c r="H324" s="13">
        <v>100</v>
      </c>
      <c r="I324" s="14">
        <v>100</v>
      </c>
      <c r="J324" s="15">
        <f t="shared" si="101"/>
        <v>0</v>
      </c>
      <c r="K324" s="19">
        <f t="shared" si="102"/>
        <v>1</v>
      </c>
      <c r="L324" s="16">
        <v>65</v>
      </c>
      <c r="M324" s="16">
        <v>60</v>
      </c>
      <c r="N324" s="16">
        <v>109</v>
      </c>
      <c r="O324" s="16">
        <f t="shared" si="103"/>
        <v>1.0900000000000001</v>
      </c>
      <c r="P324" s="13"/>
      <c r="Q324" s="14">
        <f t="shared" si="104"/>
        <v>90</v>
      </c>
    </row>
    <row r="325" spans="1:17" x14ac:dyDescent="0.2">
      <c r="A325" s="14">
        <f t="shared" si="98"/>
        <v>287</v>
      </c>
      <c r="B325" s="20" t="s">
        <v>59</v>
      </c>
      <c r="C325" s="8" t="s">
        <v>692</v>
      </c>
      <c r="D325" s="14">
        <v>99</v>
      </c>
      <c r="E325" s="13">
        <v>100</v>
      </c>
      <c r="F325" s="13">
        <f t="shared" si="99"/>
        <v>1</v>
      </c>
      <c r="G325" s="13">
        <f t="shared" si="100"/>
        <v>110</v>
      </c>
      <c r="H325" s="13">
        <v>100</v>
      </c>
      <c r="I325" s="14">
        <v>200</v>
      </c>
      <c r="J325" s="15">
        <f t="shared" si="101"/>
        <v>100</v>
      </c>
      <c r="K325" s="19">
        <f t="shared" si="102"/>
        <v>2</v>
      </c>
      <c r="L325" s="16">
        <v>250</v>
      </c>
      <c r="M325" s="16">
        <v>220</v>
      </c>
      <c r="N325" s="16">
        <v>240</v>
      </c>
      <c r="O325" s="16">
        <f t="shared" si="103"/>
        <v>1.2</v>
      </c>
      <c r="P325" s="13"/>
      <c r="Q325" s="14">
        <f t="shared" si="104"/>
        <v>190</v>
      </c>
    </row>
    <row r="326" spans="1:17" x14ac:dyDescent="0.2">
      <c r="A326" s="14">
        <f t="shared" si="98"/>
        <v>288</v>
      </c>
      <c r="B326" s="20" t="s">
        <v>60</v>
      </c>
      <c r="C326" s="8" t="s">
        <v>693</v>
      </c>
      <c r="D326" s="14">
        <v>32</v>
      </c>
      <c r="E326" s="13">
        <v>30</v>
      </c>
      <c r="F326" s="13">
        <f t="shared" si="99"/>
        <v>-2</v>
      </c>
      <c r="G326" s="13">
        <f t="shared" si="100"/>
        <v>40</v>
      </c>
      <c r="H326" s="13">
        <v>50</v>
      </c>
      <c r="I326" s="14">
        <v>50</v>
      </c>
      <c r="J326" s="15">
        <f t="shared" si="101"/>
        <v>0</v>
      </c>
      <c r="K326" s="19">
        <f t="shared" si="102"/>
        <v>1</v>
      </c>
      <c r="L326" s="16">
        <v>40</v>
      </c>
      <c r="M326" s="16">
        <v>35</v>
      </c>
      <c r="N326" s="16">
        <v>60</v>
      </c>
      <c r="O326" s="16">
        <f t="shared" si="103"/>
        <v>1.2</v>
      </c>
      <c r="P326" s="13"/>
      <c r="Q326" s="14">
        <f t="shared" si="104"/>
        <v>40</v>
      </c>
    </row>
    <row r="327" spans="1:17" x14ac:dyDescent="0.2">
      <c r="A327" s="14"/>
      <c r="B327" s="14"/>
      <c r="C327" s="6" t="s">
        <v>526</v>
      </c>
      <c r="D327" s="21"/>
      <c r="E327" s="13"/>
      <c r="F327" s="13">
        <f t="shared" si="99"/>
        <v>0</v>
      </c>
      <c r="G327" s="13"/>
      <c r="H327" s="13"/>
      <c r="I327" s="14"/>
      <c r="J327" s="15"/>
      <c r="K327" s="19"/>
      <c r="L327" s="16"/>
      <c r="M327" s="16"/>
      <c r="N327" s="16"/>
      <c r="O327" s="16" t="e">
        <f t="shared" si="103"/>
        <v>#DIV/0!</v>
      </c>
      <c r="P327" s="13"/>
      <c r="Q327" s="14"/>
    </row>
    <row r="328" spans="1:17" x14ac:dyDescent="0.2">
      <c r="A328" s="14">
        <f>289</f>
        <v>289</v>
      </c>
      <c r="B328" s="20" t="s">
        <v>61</v>
      </c>
      <c r="C328" s="8" t="s">
        <v>527</v>
      </c>
      <c r="D328" s="14">
        <v>71</v>
      </c>
      <c r="E328" s="13">
        <v>70</v>
      </c>
      <c r="F328" s="13">
        <f t="shared" si="99"/>
        <v>-1</v>
      </c>
      <c r="G328" s="13">
        <f t="shared" ref="G328:G338" si="105">E328+10</f>
        <v>80</v>
      </c>
      <c r="H328" s="13">
        <v>100</v>
      </c>
      <c r="I328" s="14">
        <v>100</v>
      </c>
      <c r="J328" s="15">
        <f t="shared" ref="J328:J338" si="106">I328-H328</f>
        <v>0</v>
      </c>
      <c r="K328" s="19">
        <f t="shared" ref="K328:K338" si="107">I328/H328</f>
        <v>1</v>
      </c>
      <c r="L328" s="16">
        <v>50</v>
      </c>
      <c r="M328" s="16">
        <v>45</v>
      </c>
      <c r="N328" s="16">
        <v>120</v>
      </c>
      <c r="O328" s="16">
        <f t="shared" si="103"/>
        <v>1.2</v>
      </c>
      <c r="P328" s="13"/>
      <c r="Q328" s="14">
        <f t="shared" ref="Q328:Q338" si="108">I328-10</f>
        <v>90</v>
      </c>
    </row>
    <row r="329" spans="1:17" x14ac:dyDescent="0.2">
      <c r="A329" s="14">
        <f t="shared" ref="A329:A337" si="109">A328+1</f>
        <v>290</v>
      </c>
      <c r="B329" s="20" t="s">
        <v>62</v>
      </c>
      <c r="C329" s="8" t="s">
        <v>528</v>
      </c>
      <c r="D329" s="14">
        <v>62</v>
      </c>
      <c r="E329" s="13">
        <v>60</v>
      </c>
      <c r="F329" s="13">
        <f t="shared" si="99"/>
        <v>-2</v>
      </c>
      <c r="G329" s="13">
        <f t="shared" si="105"/>
        <v>70</v>
      </c>
      <c r="H329" s="13">
        <v>50</v>
      </c>
      <c r="I329" s="14">
        <v>100</v>
      </c>
      <c r="J329" s="15">
        <f t="shared" si="106"/>
        <v>50</v>
      </c>
      <c r="K329" s="19">
        <f t="shared" si="107"/>
        <v>2</v>
      </c>
      <c r="L329" s="16">
        <v>90</v>
      </c>
      <c r="M329" s="16">
        <v>80</v>
      </c>
      <c r="N329" s="16">
        <v>120</v>
      </c>
      <c r="O329" s="16">
        <f t="shared" si="103"/>
        <v>1.2</v>
      </c>
      <c r="P329" s="13"/>
      <c r="Q329" s="14">
        <f t="shared" si="108"/>
        <v>90</v>
      </c>
    </row>
    <row r="330" spans="1:17" x14ac:dyDescent="0.2">
      <c r="A330" s="14">
        <f t="shared" si="109"/>
        <v>291</v>
      </c>
      <c r="B330" s="20" t="s">
        <v>63</v>
      </c>
      <c r="C330" s="8" t="s">
        <v>529</v>
      </c>
      <c r="D330" s="21">
        <v>66</v>
      </c>
      <c r="E330" s="13">
        <v>70</v>
      </c>
      <c r="F330" s="13">
        <f t="shared" si="99"/>
        <v>4</v>
      </c>
      <c r="G330" s="13">
        <f t="shared" si="105"/>
        <v>80</v>
      </c>
      <c r="H330" s="13">
        <v>100</v>
      </c>
      <c r="I330" s="14">
        <v>100</v>
      </c>
      <c r="J330" s="15">
        <f t="shared" si="106"/>
        <v>0</v>
      </c>
      <c r="K330" s="19">
        <f t="shared" si="107"/>
        <v>1</v>
      </c>
      <c r="L330" s="16">
        <v>80</v>
      </c>
      <c r="M330" s="16">
        <v>70</v>
      </c>
      <c r="N330" s="16">
        <v>120</v>
      </c>
      <c r="O330" s="16">
        <f t="shared" si="103"/>
        <v>1.2</v>
      </c>
      <c r="P330" s="13"/>
      <c r="Q330" s="14">
        <f t="shared" si="108"/>
        <v>90</v>
      </c>
    </row>
    <row r="331" spans="1:17" x14ac:dyDescent="0.2">
      <c r="A331" s="14">
        <f t="shared" si="109"/>
        <v>292</v>
      </c>
      <c r="B331" s="20" t="s">
        <v>64</v>
      </c>
      <c r="C331" s="8" t="s">
        <v>532</v>
      </c>
      <c r="D331" s="14">
        <v>70</v>
      </c>
      <c r="E331" s="13">
        <v>70</v>
      </c>
      <c r="F331" s="13">
        <f t="shared" si="99"/>
        <v>0</v>
      </c>
      <c r="G331" s="13">
        <f t="shared" si="105"/>
        <v>80</v>
      </c>
      <c r="H331" s="13">
        <v>100</v>
      </c>
      <c r="I331" s="14">
        <v>100</v>
      </c>
      <c r="J331" s="15">
        <f t="shared" si="106"/>
        <v>0</v>
      </c>
      <c r="K331" s="19">
        <f t="shared" si="107"/>
        <v>1</v>
      </c>
      <c r="L331" s="16">
        <v>80</v>
      </c>
      <c r="M331" s="16">
        <v>70</v>
      </c>
      <c r="N331" s="16">
        <v>120</v>
      </c>
      <c r="O331" s="16">
        <f t="shared" si="103"/>
        <v>1.2</v>
      </c>
      <c r="P331" s="13"/>
      <c r="Q331" s="14">
        <f t="shared" si="108"/>
        <v>90</v>
      </c>
    </row>
    <row r="332" spans="1:17" x14ac:dyDescent="0.2">
      <c r="A332" s="14">
        <f t="shared" si="109"/>
        <v>293</v>
      </c>
      <c r="B332" s="20" t="s">
        <v>66</v>
      </c>
      <c r="C332" s="8" t="s">
        <v>533</v>
      </c>
      <c r="D332" s="14">
        <v>78</v>
      </c>
      <c r="E332" s="13">
        <v>80</v>
      </c>
      <c r="F332" s="13">
        <f t="shared" si="99"/>
        <v>2</v>
      </c>
      <c r="G332" s="13">
        <f t="shared" si="105"/>
        <v>90</v>
      </c>
      <c r="H332" s="13">
        <v>100</v>
      </c>
      <c r="I332" s="14">
        <v>100</v>
      </c>
      <c r="J332" s="15">
        <f t="shared" si="106"/>
        <v>0</v>
      </c>
      <c r="K332" s="19">
        <f t="shared" si="107"/>
        <v>1</v>
      </c>
      <c r="L332" s="16">
        <v>100</v>
      </c>
      <c r="M332" s="16">
        <v>90</v>
      </c>
      <c r="N332" s="16">
        <v>120</v>
      </c>
      <c r="O332" s="16">
        <f t="shared" si="103"/>
        <v>1.2</v>
      </c>
      <c r="P332" s="13"/>
      <c r="Q332" s="14">
        <f t="shared" si="108"/>
        <v>90</v>
      </c>
    </row>
    <row r="333" spans="1:17" x14ac:dyDescent="0.2">
      <c r="A333" s="14">
        <f t="shared" si="109"/>
        <v>294</v>
      </c>
      <c r="B333" s="20" t="s">
        <v>67</v>
      </c>
      <c r="C333" s="8" t="s">
        <v>534</v>
      </c>
      <c r="D333" s="14">
        <v>86</v>
      </c>
      <c r="E333" s="13">
        <v>90</v>
      </c>
      <c r="F333" s="13">
        <f t="shared" si="99"/>
        <v>4</v>
      </c>
      <c r="G333" s="13">
        <f t="shared" si="105"/>
        <v>100</v>
      </c>
      <c r="H333" s="13">
        <v>100</v>
      </c>
      <c r="I333" s="14">
        <v>150</v>
      </c>
      <c r="J333" s="15">
        <f t="shared" si="106"/>
        <v>50</v>
      </c>
      <c r="K333" s="19">
        <f t="shared" si="107"/>
        <v>1.5</v>
      </c>
      <c r="L333" s="16">
        <v>145</v>
      </c>
      <c r="M333" s="16">
        <v>130</v>
      </c>
      <c r="N333" s="16">
        <v>180</v>
      </c>
      <c r="O333" s="16">
        <f t="shared" si="103"/>
        <v>1.2</v>
      </c>
      <c r="P333" s="13"/>
      <c r="Q333" s="14">
        <f t="shared" si="108"/>
        <v>140</v>
      </c>
    </row>
    <row r="334" spans="1:17" x14ac:dyDescent="0.2">
      <c r="A334" s="14">
        <f t="shared" si="109"/>
        <v>295</v>
      </c>
      <c r="B334" s="20" t="s">
        <v>68</v>
      </c>
      <c r="C334" s="8" t="s">
        <v>535</v>
      </c>
      <c r="D334" s="14">
        <v>55</v>
      </c>
      <c r="E334" s="13">
        <v>60</v>
      </c>
      <c r="F334" s="13">
        <f t="shared" si="99"/>
        <v>5</v>
      </c>
      <c r="G334" s="13">
        <f t="shared" si="105"/>
        <v>70</v>
      </c>
      <c r="H334" s="13">
        <v>50</v>
      </c>
      <c r="I334" s="14">
        <v>100</v>
      </c>
      <c r="J334" s="15">
        <f t="shared" si="106"/>
        <v>50</v>
      </c>
      <c r="K334" s="19">
        <f t="shared" si="107"/>
        <v>2</v>
      </c>
      <c r="L334" s="16">
        <v>105</v>
      </c>
      <c r="M334" s="16">
        <v>95</v>
      </c>
      <c r="N334" s="16">
        <v>120</v>
      </c>
      <c r="O334" s="16">
        <f t="shared" si="103"/>
        <v>1.2</v>
      </c>
      <c r="P334" s="13"/>
      <c r="Q334" s="14">
        <f t="shared" si="108"/>
        <v>90</v>
      </c>
    </row>
    <row r="335" spans="1:17" x14ac:dyDescent="0.2">
      <c r="A335" s="14">
        <f t="shared" si="109"/>
        <v>296</v>
      </c>
      <c r="B335" s="20" t="s">
        <v>1644</v>
      </c>
      <c r="C335" s="8" t="s">
        <v>536</v>
      </c>
      <c r="D335" s="14">
        <v>67</v>
      </c>
      <c r="E335" s="13">
        <v>70</v>
      </c>
      <c r="F335" s="13">
        <f t="shared" si="99"/>
        <v>3</v>
      </c>
      <c r="G335" s="13">
        <f t="shared" si="105"/>
        <v>80</v>
      </c>
      <c r="H335" s="13">
        <v>100</v>
      </c>
      <c r="I335" s="14">
        <v>100</v>
      </c>
      <c r="J335" s="15">
        <f t="shared" si="106"/>
        <v>0</v>
      </c>
      <c r="K335" s="19">
        <f t="shared" si="107"/>
        <v>1</v>
      </c>
      <c r="L335" s="16">
        <v>85</v>
      </c>
      <c r="M335" s="16">
        <v>75</v>
      </c>
      <c r="N335" s="16">
        <v>120</v>
      </c>
      <c r="O335" s="16">
        <f t="shared" si="103"/>
        <v>1.2</v>
      </c>
      <c r="P335" s="13"/>
      <c r="Q335" s="14">
        <f t="shared" si="108"/>
        <v>90</v>
      </c>
    </row>
    <row r="336" spans="1:17" x14ac:dyDescent="0.2">
      <c r="A336" s="14">
        <f t="shared" si="109"/>
        <v>297</v>
      </c>
      <c r="B336" s="20" t="s">
        <v>1645</v>
      </c>
      <c r="C336" s="8" t="s">
        <v>537</v>
      </c>
      <c r="D336" s="14">
        <v>83</v>
      </c>
      <c r="E336" s="13">
        <v>80</v>
      </c>
      <c r="F336" s="13">
        <f t="shared" si="99"/>
        <v>-3</v>
      </c>
      <c r="G336" s="13">
        <f t="shared" si="105"/>
        <v>90</v>
      </c>
      <c r="H336" s="13">
        <v>100</v>
      </c>
      <c r="I336" s="14">
        <v>150</v>
      </c>
      <c r="J336" s="15">
        <f t="shared" si="106"/>
        <v>50</v>
      </c>
      <c r="K336" s="19">
        <f t="shared" si="107"/>
        <v>1.5</v>
      </c>
      <c r="L336" s="16">
        <v>180</v>
      </c>
      <c r="M336" s="16">
        <v>155</v>
      </c>
      <c r="N336" s="16">
        <v>180</v>
      </c>
      <c r="O336" s="16">
        <f t="shared" si="103"/>
        <v>1.2</v>
      </c>
      <c r="P336" s="13"/>
      <c r="Q336" s="14">
        <f t="shared" si="108"/>
        <v>140</v>
      </c>
    </row>
    <row r="337" spans="1:17" x14ac:dyDescent="0.2">
      <c r="A337" s="14">
        <f t="shared" si="109"/>
        <v>298</v>
      </c>
      <c r="B337" s="20" t="s">
        <v>1646</v>
      </c>
      <c r="C337" s="8" t="s">
        <v>538</v>
      </c>
      <c r="D337" s="14">
        <v>77</v>
      </c>
      <c r="E337" s="13">
        <v>80</v>
      </c>
      <c r="F337" s="13">
        <f t="shared" si="99"/>
        <v>3</v>
      </c>
      <c r="G337" s="13">
        <f t="shared" si="105"/>
        <v>90</v>
      </c>
      <c r="H337" s="13">
        <v>100</v>
      </c>
      <c r="I337" s="14">
        <v>150</v>
      </c>
      <c r="J337" s="15">
        <f t="shared" si="106"/>
        <v>50</v>
      </c>
      <c r="K337" s="19">
        <f t="shared" si="107"/>
        <v>1.5</v>
      </c>
      <c r="L337" s="16">
        <v>105</v>
      </c>
      <c r="M337" s="16">
        <v>90</v>
      </c>
      <c r="N337" s="16">
        <v>180</v>
      </c>
      <c r="O337" s="16">
        <f t="shared" si="103"/>
        <v>1.2</v>
      </c>
      <c r="P337" s="13"/>
      <c r="Q337" s="14">
        <f t="shared" si="108"/>
        <v>140</v>
      </c>
    </row>
    <row r="338" spans="1:17" x14ac:dyDescent="0.2">
      <c r="A338" s="57">
        <v>299</v>
      </c>
      <c r="B338" s="20" t="s">
        <v>70</v>
      </c>
      <c r="C338" s="8" t="s">
        <v>1648</v>
      </c>
      <c r="D338" s="14">
        <v>113</v>
      </c>
      <c r="E338" s="13">
        <v>110</v>
      </c>
      <c r="F338" s="13">
        <f t="shared" si="99"/>
        <v>-3</v>
      </c>
      <c r="G338" s="13">
        <f t="shared" si="105"/>
        <v>120</v>
      </c>
      <c r="H338" s="13">
        <v>100</v>
      </c>
      <c r="I338" s="14">
        <v>100</v>
      </c>
      <c r="J338" s="15">
        <f t="shared" si="106"/>
        <v>0</v>
      </c>
      <c r="K338" s="19">
        <f t="shared" si="107"/>
        <v>1</v>
      </c>
      <c r="L338" s="16">
        <v>80</v>
      </c>
      <c r="M338" s="16">
        <v>70</v>
      </c>
      <c r="N338" s="16">
        <v>120</v>
      </c>
      <c r="O338" s="16">
        <f t="shared" si="103"/>
        <v>1.2</v>
      </c>
      <c r="P338" s="13"/>
      <c r="Q338" s="14">
        <f t="shared" si="108"/>
        <v>90</v>
      </c>
    </row>
    <row r="339" spans="1:17" x14ac:dyDescent="0.2">
      <c r="A339" s="57">
        <v>300</v>
      </c>
      <c r="B339" s="20" t="s">
        <v>72</v>
      </c>
      <c r="C339" s="8" t="s">
        <v>1647</v>
      </c>
      <c r="D339" s="14"/>
      <c r="E339" s="13"/>
      <c r="F339" s="13"/>
      <c r="G339" s="13"/>
      <c r="H339" s="13"/>
      <c r="I339" s="14"/>
      <c r="J339" s="15"/>
      <c r="K339" s="19"/>
      <c r="L339" s="16"/>
      <c r="M339" s="16"/>
      <c r="N339" s="16"/>
      <c r="O339" s="16"/>
      <c r="P339" s="13"/>
      <c r="Q339" s="14"/>
    </row>
    <row r="340" spans="1:17" x14ac:dyDescent="0.2">
      <c r="A340" s="14">
        <f t="shared" ref="A340:A355" si="110">A339+1</f>
        <v>301</v>
      </c>
      <c r="B340" s="20" t="s">
        <v>1649</v>
      </c>
      <c r="C340" s="8" t="s">
        <v>539</v>
      </c>
      <c r="D340" s="14">
        <v>121</v>
      </c>
      <c r="E340" s="13">
        <v>120</v>
      </c>
      <c r="F340" s="13">
        <f>E340-D340</f>
        <v>-1</v>
      </c>
      <c r="G340" s="13">
        <f>E340+10</f>
        <v>130</v>
      </c>
      <c r="H340" s="13">
        <v>150</v>
      </c>
      <c r="I340" s="14">
        <v>150</v>
      </c>
      <c r="J340" s="15">
        <f>I340-H340</f>
        <v>0</v>
      </c>
      <c r="K340" s="19">
        <f>I340/H340</f>
        <v>1</v>
      </c>
      <c r="L340" s="16">
        <v>115</v>
      </c>
      <c r="M340" s="16">
        <v>100</v>
      </c>
      <c r="N340" s="16">
        <v>180</v>
      </c>
      <c r="O340" s="16">
        <f>N340/I340</f>
        <v>1.2</v>
      </c>
      <c r="P340" s="13"/>
      <c r="Q340" s="14">
        <f>I340-10</f>
        <v>140</v>
      </c>
    </row>
    <row r="341" spans="1:17" x14ac:dyDescent="0.2">
      <c r="A341" s="14">
        <f t="shared" si="110"/>
        <v>302</v>
      </c>
      <c r="B341" s="20" t="s">
        <v>71</v>
      </c>
      <c r="C341" s="8" t="s">
        <v>540</v>
      </c>
      <c r="D341" s="14">
        <v>68</v>
      </c>
      <c r="E341" s="13">
        <v>70</v>
      </c>
      <c r="F341" s="13">
        <f>E341-D341</f>
        <v>2</v>
      </c>
      <c r="G341" s="13">
        <f>E341+10</f>
        <v>80</v>
      </c>
      <c r="H341" s="13">
        <v>100</v>
      </c>
      <c r="I341" s="14">
        <v>100</v>
      </c>
      <c r="J341" s="15">
        <f>I341-H341</f>
        <v>0</v>
      </c>
      <c r="K341" s="19">
        <f>I341/H341</f>
        <v>1</v>
      </c>
      <c r="L341" s="16">
        <v>80</v>
      </c>
      <c r="M341" s="16">
        <v>70</v>
      </c>
      <c r="N341" s="16">
        <v>120</v>
      </c>
      <c r="O341" s="16">
        <f>N341/I341</f>
        <v>1.2</v>
      </c>
      <c r="P341" s="13"/>
      <c r="Q341" s="14">
        <f>I341-10</f>
        <v>90</v>
      </c>
    </row>
    <row r="342" spans="1:17" x14ac:dyDescent="0.2">
      <c r="A342" s="14">
        <f t="shared" si="110"/>
        <v>303</v>
      </c>
      <c r="B342" s="20" t="s">
        <v>73</v>
      </c>
      <c r="C342" s="8" t="s">
        <v>1370</v>
      </c>
      <c r="D342" s="14">
        <v>71</v>
      </c>
      <c r="E342" s="13">
        <v>70</v>
      </c>
      <c r="F342" s="13">
        <f>E342-D342</f>
        <v>-1</v>
      </c>
      <c r="G342" s="13">
        <f>E342+10</f>
        <v>80</v>
      </c>
      <c r="H342" s="30">
        <v>100</v>
      </c>
      <c r="I342" s="31">
        <v>100</v>
      </c>
      <c r="J342" s="32">
        <f>I342-H342</f>
        <v>0</v>
      </c>
      <c r="K342" s="33">
        <f>I342/H342</f>
        <v>1</v>
      </c>
      <c r="L342" s="16">
        <v>85</v>
      </c>
      <c r="M342" s="16">
        <v>75</v>
      </c>
      <c r="N342" s="16">
        <v>120</v>
      </c>
      <c r="O342" s="16">
        <f>N342/I342</f>
        <v>1.2</v>
      </c>
      <c r="P342" s="13"/>
      <c r="Q342" s="14">
        <f>I342-10</f>
        <v>90</v>
      </c>
    </row>
    <row r="343" spans="1:17" x14ac:dyDescent="0.2">
      <c r="A343" s="14">
        <f t="shared" si="110"/>
        <v>304</v>
      </c>
      <c r="B343" s="20" t="s">
        <v>74</v>
      </c>
      <c r="C343" s="8" t="s">
        <v>1371</v>
      </c>
      <c r="D343" s="14"/>
      <c r="E343" s="13"/>
      <c r="F343" s="13"/>
      <c r="G343" s="13"/>
      <c r="H343" s="30"/>
      <c r="I343" s="31"/>
      <c r="J343" s="32"/>
      <c r="K343" s="33"/>
      <c r="L343" s="16"/>
      <c r="M343" s="16"/>
      <c r="N343" s="16"/>
      <c r="O343" s="16"/>
      <c r="P343" s="13"/>
      <c r="Q343" s="14">
        <v>90</v>
      </c>
    </row>
    <row r="344" spans="1:17" x14ac:dyDescent="0.2">
      <c r="A344" s="14">
        <f t="shared" si="110"/>
        <v>305</v>
      </c>
      <c r="B344" s="20" t="s">
        <v>1643</v>
      </c>
      <c r="C344" s="8" t="s">
        <v>541</v>
      </c>
      <c r="D344" s="14">
        <v>91</v>
      </c>
      <c r="E344" s="13">
        <v>90</v>
      </c>
      <c r="F344" s="13">
        <f t="shared" ref="F344:F359" si="111">E344-D344</f>
        <v>-1</v>
      </c>
      <c r="G344" s="13">
        <f t="shared" ref="G344:G355" si="112">E344+10</f>
        <v>100</v>
      </c>
      <c r="H344" s="13">
        <v>100</v>
      </c>
      <c r="I344" s="14">
        <v>200</v>
      </c>
      <c r="J344" s="15">
        <f t="shared" ref="J344:J355" si="113">I344-H344</f>
        <v>100</v>
      </c>
      <c r="K344" s="19">
        <f t="shared" ref="K344:K355" si="114">I344/H344</f>
        <v>2</v>
      </c>
      <c r="L344" s="16">
        <v>195</v>
      </c>
      <c r="M344" s="16">
        <v>175</v>
      </c>
      <c r="N344" s="16">
        <v>240</v>
      </c>
      <c r="O344" s="16">
        <f t="shared" ref="O344:O375" si="115">N344/I344</f>
        <v>1.2</v>
      </c>
      <c r="P344" s="13"/>
      <c r="Q344" s="14">
        <f t="shared" ref="Q344:Q355" si="116">I344-10</f>
        <v>190</v>
      </c>
    </row>
    <row r="345" spans="1:17" x14ac:dyDescent="0.2">
      <c r="A345" s="14">
        <f t="shared" si="110"/>
        <v>306</v>
      </c>
      <c r="B345" s="20" t="s">
        <v>65</v>
      </c>
      <c r="C345" s="8" t="s">
        <v>542</v>
      </c>
      <c r="D345" s="14">
        <v>89</v>
      </c>
      <c r="E345" s="13">
        <v>90</v>
      </c>
      <c r="F345" s="13">
        <f t="shared" si="111"/>
        <v>1</v>
      </c>
      <c r="G345" s="13">
        <f t="shared" si="112"/>
        <v>100</v>
      </c>
      <c r="H345" s="13">
        <v>100</v>
      </c>
      <c r="I345" s="14">
        <v>100</v>
      </c>
      <c r="J345" s="15">
        <f t="shared" si="113"/>
        <v>0</v>
      </c>
      <c r="K345" s="19">
        <f t="shared" si="114"/>
        <v>1</v>
      </c>
      <c r="L345" s="16">
        <v>85</v>
      </c>
      <c r="M345" s="16">
        <v>75</v>
      </c>
      <c r="N345" s="16">
        <v>120</v>
      </c>
      <c r="O345" s="16">
        <f t="shared" si="115"/>
        <v>1.2</v>
      </c>
      <c r="P345" s="13"/>
      <c r="Q345" s="14">
        <f t="shared" si="116"/>
        <v>90</v>
      </c>
    </row>
    <row r="346" spans="1:17" x14ac:dyDescent="0.2">
      <c r="A346" s="14">
        <f t="shared" si="110"/>
        <v>307</v>
      </c>
      <c r="B346" s="20" t="s">
        <v>1650</v>
      </c>
      <c r="C346" s="8" t="s">
        <v>543</v>
      </c>
      <c r="D346" s="14">
        <v>96</v>
      </c>
      <c r="E346" s="13">
        <v>100</v>
      </c>
      <c r="F346" s="13">
        <f t="shared" si="111"/>
        <v>4</v>
      </c>
      <c r="G346" s="13">
        <f t="shared" si="112"/>
        <v>110</v>
      </c>
      <c r="H346" s="13">
        <v>100</v>
      </c>
      <c r="I346" s="14">
        <v>150</v>
      </c>
      <c r="J346" s="15">
        <f t="shared" si="113"/>
        <v>50</v>
      </c>
      <c r="K346" s="19">
        <f t="shared" si="114"/>
        <v>1.5</v>
      </c>
      <c r="L346" s="16">
        <v>150</v>
      </c>
      <c r="M346" s="16">
        <v>130</v>
      </c>
      <c r="N346" s="16">
        <v>180</v>
      </c>
      <c r="O346" s="16">
        <f t="shared" si="115"/>
        <v>1.2</v>
      </c>
      <c r="P346" s="13"/>
      <c r="Q346" s="14">
        <f t="shared" si="116"/>
        <v>140</v>
      </c>
    </row>
    <row r="347" spans="1:17" x14ac:dyDescent="0.2">
      <c r="A347" s="14">
        <f t="shared" si="110"/>
        <v>308</v>
      </c>
      <c r="B347" s="20" t="s">
        <v>1651</v>
      </c>
      <c r="C347" s="8" t="s">
        <v>1808</v>
      </c>
      <c r="D347" s="14">
        <v>104</v>
      </c>
      <c r="E347" s="13">
        <v>100</v>
      </c>
      <c r="F347" s="13">
        <f t="shared" si="111"/>
        <v>-4</v>
      </c>
      <c r="G347" s="13">
        <f t="shared" si="112"/>
        <v>110</v>
      </c>
      <c r="H347" s="13">
        <v>100</v>
      </c>
      <c r="I347" s="14">
        <v>100</v>
      </c>
      <c r="J347" s="15">
        <f t="shared" si="113"/>
        <v>0</v>
      </c>
      <c r="K347" s="19">
        <f t="shared" si="114"/>
        <v>1</v>
      </c>
      <c r="L347" s="16">
        <v>95</v>
      </c>
      <c r="M347" s="16">
        <v>85</v>
      </c>
      <c r="N347" s="16">
        <v>120</v>
      </c>
      <c r="O347" s="16">
        <f t="shared" si="115"/>
        <v>1.2</v>
      </c>
      <c r="P347" s="13"/>
      <c r="Q347" s="14">
        <f t="shared" si="116"/>
        <v>90</v>
      </c>
    </row>
    <row r="348" spans="1:17" x14ac:dyDescent="0.2">
      <c r="A348" s="14">
        <f t="shared" si="110"/>
        <v>309</v>
      </c>
      <c r="B348" s="20" t="s">
        <v>63</v>
      </c>
      <c r="C348" s="8" t="s">
        <v>1809</v>
      </c>
      <c r="D348" s="14">
        <v>43</v>
      </c>
      <c r="E348" s="13">
        <v>40</v>
      </c>
      <c r="F348" s="13">
        <f t="shared" si="111"/>
        <v>-3</v>
      </c>
      <c r="G348" s="13">
        <f t="shared" si="112"/>
        <v>50</v>
      </c>
      <c r="H348" s="13">
        <v>50</v>
      </c>
      <c r="I348" s="14">
        <v>100</v>
      </c>
      <c r="J348" s="15">
        <f t="shared" si="113"/>
        <v>50</v>
      </c>
      <c r="K348" s="19">
        <f t="shared" si="114"/>
        <v>2</v>
      </c>
      <c r="L348" s="16">
        <v>60</v>
      </c>
      <c r="M348" s="16">
        <v>50</v>
      </c>
      <c r="N348" s="16">
        <v>120</v>
      </c>
      <c r="O348" s="16">
        <f t="shared" si="115"/>
        <v>1.2</v>
      </c>
      <c r="P348" s="13"/>
      <c r="Q348" s="14">
        <f t="shared" si="116"/>
        <v>90</v>
      </c>
    </row>
    <row r="349" spans="1:17" x14ac:dyDescent="0.2">
      <c r="A349" s="14">
        <f t="shared" si="110"/>
        <v>310</v>
      </c>
      <c r="B349" s="20" t="s">
        <v>1652</v>
      </c>
      <c r="C349" s="8" t="s">
        <v>1810</v>
      </c>
      <c r="D349" s="14">
        <v>82</v>
      </c>
      <c r="E349" s="13">
        <v>80</v>
      </c>
      <c r="F349" s="13">
        <f t="shared" si="111"/>
        <v>-2</v>
      </c>
      <c r="G349" s="13">
        <f t="shared" si="112"/>
        <v>90</v>
      </c>
      <c r="H349" s="13">
        <v>100</v>
      </c>
      <c r="I349" s="14">
        <v>100</v>
      </c>
      <c r="J349" s="15">
        <f t="shared" si="113"/>
        <v>0</v>
      </c>
      <c r="K349" s="19">
        <f t="shared" si="114"/>
        <v>1</v>
      </c>
      <c r="L349" s="16">
        <v>110</v>
      </c>
      <c r="M349" s="16">
        <v>95</v>
      </c>
      <c r="N349" s="16">
        <v>120</v>
      </c>
      <c r="O349" s="16">
        <f t="shared" si="115"/>
        <v>1.2</v>
      </c>
      <c r="P349" s="13"/>
      <c r="Q349" s="14">
        <f t="shared" si="116"/>
        <v>90</v>
      </c>
    </row>
    <row r="350" spans="1:17" x14ac:dyDescent="0.2">
      <c r="A350" s="14">
        <f t="shared" si="110"/>
        <v>311</v>
      </c>
      <c r="B350" s="20" t="s">
        <v>1654</v>
      </c>
      <c r="C350" s="8" t="s">
        <v>1811</v>
      </c>
      <c r="D350" s="14">
        <v>163</v>
      </c>
      <c r="E350" s="13">
        <v>160</v>
      </c>
      <c r="F350" s="13">
        <f t="shared" si="111"/>
        <v>-3</v>
      </c>
      <c r="G350" s="13">
        <f t="shared" si="112"/>
        <v>170</v>
      </c>
      <c r="H350" s="13">
        <v>150</v>
      </c>
      <c r="I350" s="14">
        <v>250</v>
      </c>
      <c r="J350" s="15">
        <f t="shared" si="113"/>
        <v>100</v>
      </c>
      <c r="K350" s="19">
        <f t="shared" si="114"/>
        <v>1.6666666666666667</v>
      </c>
      <c r="L350" s="16">
        <v>255</v>
      </c>
      <c r="M350" s="16">
        <v>220</v>
      </c>
      <c r="N350" s="16">
        <v>300</v>
      </c>
      <c r="O350" s="16">
        <f t="shared" si="115"/>
        <v>1.2</v>
      </c>
      <c r="P350" s="13"/>
      <c r="Q350" s="14">
        <f t="shared" si="116"/>
        <v>240</v>
      </c>
    </row>
    <row r="351" spans="1:17" x14ac:dyDescent="0.2">
      <c r="A351" s="14">
        <f t="shared" si="110"/>
        <v>312</v>
      </c>
      <c r="B351" s="20" t="s">
        <v>1642</v>
      </c>
      <c r="C351" s="8" t="s">
        <v>1812</v>
      </c>
      <c r="D351" s="14">
        <v>107</v>
      </c>
      <c r="E351" s="13">
        <v>110</v>
      </c>
      <c r="F351" s="13">
        <f t="shared" si="111"/>
        <v>3</v>
      </c>
      <c r="G351" s="13">
        <f t="shared" si="112"/>
        <v>120</v>
      </c>
      <c r="H351" s="13">
        <v>100</v>
      </c>
      <c r="I351" s="14">
        <v>100</v>
      </c>
      <c r="J351" s="15">
        <f t="shared" si="113"/>
        <v>0</v>
      </c>
      <c r="K351" s="19">
        <f t="shared" si="114"/>
        <v>1</v>
      </c>
      <c r="L351" s="16">
        <v>95</v>
      </c>
      <c r="M351" s="16">
        <v>80</v>
      </c>
      <c r="N351" s="16">
        <v>120</v>
      </c>
      <c r="O351" s="16">
        <f t="shared" si="115"/>
        <v>1.2</v>
      </c>
      <c r="P351" s="13"/>
      <c r="Q351" s="14">
        <f t="shared" si="116"/>
        <v>90</v>
      </c>
    </row>
    <row r="352" spans="1:17" x14ac:dyDescent="0.2">
      <c r="A352" s="14">
        <f t="shared" si="110"/>
        <v>313</v>
      </c>
      <c r="B352" s="20" t="s">
        <v>1655</v>
      </c>
      <c r="C352" s="8" t="s">
        <v>1813</v>
      </c>
      <c r="D352" s="14">
        <v>43</v>
      </c>
      <c r="E352" s="13">
        <v>40</v>
      </c>
      <c r="F352" s="13">
        <f t="shared" si="111"/>
        <v>-3</v>
      </c>
      <c r="G352" s="13">
        <f t="shared" si="112"/>
        <v>50</v>
      </c>
      <c r="H352" s="13">
        <v>50</v>
      </c>
      <c r="I352" s="14">
        <v>100</v>
      </c>
      <c r="J352" s="15">
        <f t="shared" si="113"/>
        <v>50</v>
      </c>
      <c r="K352" s="19">
        <f t="shared" si="114"/>
        <v>2</v>
      </c>
      <c r="L352" s="16">
        <v>115</v>
      </c>
      <c r="M352" s="16">
        <v>100</v>
      </c>
      <c r="N352" s="16">
        <v>120</v>
      </c>
      <c r="O352" s="16">
        <f t="shared" si="115"/>
        <v>1.2</v>
      </c>
      <c r="P352" s="13"/>
      <c r="Q352" s="14">
        <f t="shared" si="116"/>
        <v>90</v>
      </c>
    </row>
    <row r="353" spans="1:17" x14ac:dyDescent="0.2">
      <c r="A353" s="14">
        <f t="shared" si="110"/>
        <v>314</v>
      </c>
      <c r="B353" s="20" t="s">
        <v>1656</v>
      </c>
      <c r="C353" s="8" t="s">
        <v>1814</v>
      </c>
      <c r="D353" s="14">
        <v>91</v>
      </c>
      <c r="E353" s="13">
        <v>90</v>
      </c>
      <c r="F353" s="13">
        <f t="shared" si="111"/>
        <v>-1</v>
      </c>
      <c r="G353" s="13">
        <f t="shared" si="112"/>
        <v>100</v>
      </c>
      <c r="H353" s="13">
        <v>100</v>
      </c>
      <c r="I353" s="14">
        <v>150</v>
      </c>
      <c r="J353" s="15">
        <f t="shared" si="113"/>
        <v>50</v>
      </c>
      <c r="K353" s="19">
        <f t="shared" si="114"/>
        <v>1.5</v>
      </c>
      <c r="L353" s="16">
        <v>125</v>
      </c>
      <c r="M353" s="16">
        <v>110</v>
      </c>
      <c r="N353" s="16">
        <v>180</v>
      </c>
      <c r="O353" s="16">
        <f t="shared" si="115"/>
        <v>1.2</v>
      </c>
      <c r="P353" s="13"/>
      <c r="Q353" s="14">
        <f t="shared" si="116"/>
        <v>140</v>
      </c>
    </row>
    <row r="354" spans="1:17" x14ac:dyDescent="0.2">
      <c r="A354" s="14">
        <f t="shared" si="110"/>
        <v>315</v>
      </c>
      <c r="B354" s="20" t="s">
        <v>69</v>
      </c>
      <c r="C354" s="8" t="s">
        <v>1815</v>
      </c>
      <c r="D354" s="14">
        <v>68</v>
      </c>
      <c r="E354" s="13">
        <v>70</v>
      </c>
      <c r="F354" s="13">
        <f t="shared" si="111"/>
        <v>2</v>
      </c>
      <c r="G354" s="13">
        <f t="shared" si="112"/>
        <v>80</v>
      </c>
      <c r="H354" s="13">
        <v>100</v>
      </c>
      <c r="I354" s="14">
        <v>100</v>
      </c>
      <c r="J354" s="15">
        <f t="shared" si="113"/>
        <v>0</v>
      </c>
      <c r="K354" s="19">
        <f t="shared" si="114"/>
        <v>1</v>
      </c>
      <c r="L354" s="16">
        <v>80</v>
      </c>
      <c r="M354" s="16">
        <v>70</v>
      </c>
      <c r="N354" s="16">
        <v>120</v>
      </c>
      <c r="O354" s="16">
        <f t="shared" si="115"/>
        <v>1.2</v>
      </c>
      <c r="P354" s="13"/>
      <c r="Q354" s="14">
        <f t="shared" si="116"/>
        <v>90</v>
      </c>
    </row>
    <row r="355" spans="1:17" x14ac:dyDescent="0.2">
      <c r="A355" s="14">
        <f t="shared" si="110"/>
        <v>316</v>
      </c>
      <c r="B355" s="20" t="s">
        <v>1657</v>
      </c>
      <c r="C355" s="8" t="s">
        <v>1816</v>
      </c>
      <c r="D355" s="14">
        <v>87</v>
      </c>
      <c r="E355" s="13">
        <v>90</v>
      </c>
      <c r="F355" s="13">
        <f t="shared" si="111"/>
        <v>3</v>
      </c>
      <c r="G355" s="13">
        <f t="shared" si="112"/>
        <v>100</v>
      </c>
      <c r="H355" s="13">
        <v>100</v>
      </c>
      <c r="I355" s="14">
        <v>100</v>
      </c>
      <c r="J355" s="15">
        <f t="shared" si="113"/>
        <v>0</v>
      </c>
      <c r="K355" s="19">
        <f t="shared" si="114"/>
        <v>1</v>
      </c>
      <c r="L355" s="16">
        <v>90</v>
      </c>
      <c r="M355" s="16">
        <v>80</v>
      </c>
      <c r="N355" s="16">
        <v>120</v>
      </c>
      <c r="O355" s="16">
        <f t="shared" si="115"/>
        <v>1.2</v>
      </c>
      <c r="P355" s="13"/>
      <c r="Q355" s="14">
        <f t="shared" si="116"/>
        <v>90</v>
      </c>
    </row>
    <row r="356" spans="1:17" x14ac:dyDescent="0.2">
      <c r="A356" s="14"/>
      <c r="B356" s="14"/>
      <c r="C356" s="6" t="s">
        <v>1817</v>
      </c>
      <c r="D356" s="21"/>
      <c r="E356" s="13"/>
      <c r="F356" s="13">
        <f t="shared" si="111"/>
        <v>0</v>
      </c>
      <c r="G356" s="13"/>
      <c r="H356" s="13"/>
      <c r="I356" s="14"/>
      <c r="J356" s="15"/>
      <c r="K356" s="19"/>
      <c r="L356" s="16"/>
      <c r="M356" s="16"/>
      <c r="N356" s="16"/>
      <c r="O356" s="16" t="e">
        <f t="shared" si="115"/>
        <v>#DIV/0!</v>
      </c>
      <c r="P356" s="13"/>
      <c r="Q356" s="14"/>
    </row>
    <row r="357" spans="1:17" x14ac:dyDescent="0.2">
      <c r="A357" s="14">
        <f>317</f>
        <v>317</v>
      </c>
      <c r="B357" s="20" t="s">
        <v>1658</v>
      </c>
      <c r="C357" s="8" t="s">
        <v>1818</v>
      </c>
      <c r="D357" s="14">
        <v>237</v>
      </c>
      <c r="E357" s="13">
        <v>240</v>
      </c>
      <c r="F357" s="13">
        <f t="shared" si="111"/>
        <v>3</v>
      </c>
      <c r="G357" s="13">
        <f>E357+10</f>
        <v>250</v>
      </c>
      <c r="H357" s="30">
        <v>250</v>
      </c>
      <c r="I357" s="31">
        <v>300</v>
      </c>
      <c r="J357" s="32">
        <f>I357-H357</f>
        <v>50</v>
      </c>
      <c r="K357" s="33">
        <f>I357/H357</f>
        <v>1.2</v>
      </c>
      <c r="L357" s="34" t="s">
        <v>1819</v>
      </c>
      <c r="M357" s="34" t="s">
        <v>1820</v>
      </c>
      <c r="N357" s="16">
        <v>360</v>
      </c>
      <c r="O357" s="16">
        <f t="shared" si="115"/>
        <v>1.2</v>
      </c>
      <c r="P357" s="13"/>
      <c r="Q357" s="14">
        <f>I357-10</f>
        <v>290</v>
      </c>
    </row>
    <row r="358" spans="1:17" x14ac:dyDescent="0.2">
      <c r="A358" s="14">
        <v>318</v>
      </c>
      <c r="B358" s="20" t="s">
        <v>1659</v>
      </c>
      <c r="C358" s="8" t="s">
        <v>1821</v>
      </c>
      <c r="D358" s="14">
        <v>230</v>
      </c>
      <c r="E358" s="13">
        <v>230</v>
      </c>
      <c r="F358" s="13">
        <f t="shared" si="111"/>
        <v>0</v>
      </c>
      <c r="G358" s="13">
        <f>E358+10</f>
        <v>240</v>
      </c>
      <c r="H358" s="13">
        <v>250</v>
      </c>
      <c r="I358" s="14">
        <v>300</v>
      </c>
      <c r="J358" s="15">
        <f>I358-H358</f>
        <v>50</v>
      </c>
      <c r="K358" s="19">
        <f>I358/H358</f>
        <v>1.2</v>
      </c>
      <c r="L358" s="16">
        <v>270</v>
      </c>
      <c r="M358" s="16">
        <v>225</v>
      </c>
      <c r="N358" s="16">
        <v>350</v>
      </c>
      <c r="O358" s="16">
        <f t="shared" si="115"/>
        <v>1.1666666666666667</v>
      </c>
      <c r="P358" s="13"/>
      <c r="Q358" s="14">
        <f>I358-10</f>
        <v>290</v>
      </c>
    </row>
    <row r="359" spans="1:17" x14ac:dyDescent="0.2">
      <c r="A359" s="14">
        <v>319</v>
      </c>
      <c r="B359" s="20" t="s">
        <v>1658</v>
      </c>
      <c r="C359" s="8" t="s">
        <v>1822</v>
      </c>
      <c r="D359" s="14">
        <v>52</v>
      </c>
      <c r="E359" s="13">
        <v>50</v>
      </c>
      <c r="F359" s="13">
        <f t="shared" si="111"/>
        <v>-2</v>
      </c>
      <c r="G359" s="13">
        <f>E359+10</f>
        <v>60</v>
      </c>
      <c r="H359" s="13">
        <v>50</v>
      </c>
      <c r="I359" s="14">
        <v>50</v>
      </c>
      <c r="J359" s="15">
        <f>I359-H359</f>
        <v>0</v>
      </c>
      <c r="K359" s="19">
        <f>I359/H359</f>
        <v>1</v>
      </c>
      <c r="L359" s="16">
        <v>60</v>
      </c>
      <c r="M359" s="16">
        <v>50</v>
      </c>
      <c r="N359" s="16">
        <v>60</v>
      </c>
      <c r="O359" s="16">
        <f t="shared" si="115"/>
        <v>1.2</v>
      </c>
      <c r="P359" s="13"/>
      <c r="Q359" s="14">
        <f>I359-10</f>
        <v>40</v>
      </c>
    </row>
    <row r="360" spans="1:17" x14ac:dyDescent="0.2">
      <c r="A360" s="14"/>
      <c r="B360" s="20"/>
      <c r="C360" s="6" t="s">
        <v>83</v>
      </c>
      <c r="D360" s="14"/>
      <c r="E360" s="13"/>
      <c r="F360" s="13"/>
      <c r="G360" s="13"/>
      <c r="H360" s="13"/>
      <c r="I360" s="14"/>
      <c r="J360" s="15"/>
      <c r="K360" s="19"/>
      <c r="L360" s="16"/>
      <c r="M360" s="16"/>
      <c r="N360" s="16"/>
      <c r="O360" s="16" t="e">
        <f t="shared" si="115"/>
        <v>#DIV/0!</v>
      </c>
      <c r="P360" s="13"/>
      <c r="Q360" s="14"/>
    </row>
    <row r="361" spans="1:17" x14ac:dyDescent="0.2">
      <c r="A361" s="14">
        <v>320</v>
      </c>
      <c r="B361" s="20" t="s">
        <v>1660</v>
      </c>
      <c r="C361" s="8" t="s">
        <v>84</v>
      </c>
      <c r="D361" s="14"/>
      <c r="E361" s="13"/>
      <c r="F361" s="13"/>
      <c r="G361" s="13"/>
      <c r="H361" s="13">
        <v>400</v>
      </c>
      <c r="I361" s="14">
        <v>400</v>
      </c>
      <c r="J361" s="15">
        <f t="shared" ref="J361:J366" si="117">I361-H361</f>
        <v>0</v>
      </c>
      <c r="K361" s="19">
        <f t="shared" ref="K361:K366" si="118">I361/H361</f>
        <v>1</v>
      </c>
      <c r="L361" s="16">
        <v>0</v>
      </c>
      <c r="M361" s="16">
        <v>0</v>
      </c>
      <c r="N361" s="35">
        <v>400</v>
      </c>
      <c r="O361" s="16">
        <f t="shared" si="115"/>
        <v>1</v>
      </c>
      <c r="P361" s="13"/>
      <c r="Q361" s="14">
        <f t="shared" ref="Q361:Q366" si="119">I361-10</f>
        <v>390</v>
      </c>
    </row>
    <row r="362" spans="1:17" x14ac:dyDescent="0.2">
      <c r="A362" s="14">
        <f>A361+1</f>
        <v>321</v>
      </c>
      <c r="B362" s="20" t="s">
        <v>1660</v>
      </c>
      <c r="C362" s="8" t="s">
        <v>85</v>
      </c>
      <c r="D362" s="14"/>
      <c r="E362" s="13"/>
      <c r="F362" s="13"/>
      <c r="G362" s="13"/>
      <c r="H362" s="13">
        <v>450</v>
      </c>
      <c r="I362" s="14">
        <v>450</v>
      </c>
      <c r="J362" s="15">
        <f t="shared" si="117"/>
        <v>0</v>
      </c>
      <c r="K362" s="19">
        <f t="shared" si="118"/>
        <v>1</v>
      </c>
      <c r="L362" s="16">
        <v>0</v>
      </c>
      <c r="M362" s="16">
        <v>0</v>
      </c>
      <c r="N362" s="35">
        <v>450</v>
      </c>
      <c r="O362" s="16">
        <f t="shared" si="115"/>
        <v>1</v>
      </c>
      <c r="P362" s="13"/>
      <c r="Q362" s="14">
        <f t="shared" si="119"/>
        <v>440</v>
      </c>
    </row>
    <row r="363" spans="1:17" x14ac:dyDescent="0.2">
      <c r="A363" s="14">
        <f>A362+1</f>
        <v>322</v>
      </c>
      <c r="B363" s="20" t="s">
        <v>1661</v>
      </c>
      <c r="C363" s="8" t="s">
        <v>86</v>
      </c>
      <c r="D363" s="14"/>
      <c r="E363" s="13"/>
      <c r="F363" s="13"/>
      <c r="G363" s="13"/>
      <c r="H363" s="13">
        <v>450</v>
      </c>
      <c r="I363" s="14">
        <v>450</v>
      </c>
      <c r="J363" s="15">
        <f t="shared" si="117"/>
        <v>0</v>
      </c>
      <c r="K363" s="19">
        <f t="shared" si="118"/>
        <v>1</v>
      </c>
      <c r="L363" s="16">
        <v>0</v>
      </c>
      <c r="M363" s="16">
        <v>0</v>
      </c>
      <c r="N363" s="35">
        <v>450</v>
      </c>
      <c r="O363" s="16">
        <f t="shared" si="115"/>
        <v>1</v>
      </c>
      <c r="P363" s="13"/>
      <c r="Q363" s="14">
        <f t="shared" si="119"/>
        <v>440</v>
      </c>
    </row>
    <row r="364" spans="1:17" x14ac:dyDescent="0.2">
      <c r="A364" s="14">
        <f>A363+1</f>
        <v>323</v>
      </c>
      <c r="B364" s="20" t="s">
        <v>1662</v>
      </c>
      <c r="C364" s="8" t="s">
        <v>87</v>
      </c>
      <c r="D364" s="14"/>
      <c r="E364" s="13"/>
      <c r="F364" s="13"/>
      <c r="G364" s="13"/>
      <c r="H364" s="13">
        <v>450</v>
      </c>
      <c r="I364" s="14">
        <v>450</v>
      </c>
      <c r="J364" s="15">
        <f t="shared" si="117"/>
        <v>0</v>
      </c>
      <c r="K364" s="19">
        <f t="shared" si="118"/>
        <v>1</v>
      </c>
      <c r="L364" s="16">
        <v>0</v>
      </c>
      <c r="M364" s="16">
        <v>0</v>
      </c>
      <c r="N364" s="35">
        <v>450</v>
      </c>
      <c r="O364" s="16">
        <f t="shared" si="115"/>
        <v>1</v>
      </c>
      <c r="P364" s="13"/>
      <c r="Q364" s="14">
        <f t="shared" si="119"/>
        <v>440</v>
      </c>
    </row>
    <row r="365" spans="1:17" x14ac:dyDescent="0.2">
      <c r="A365" s="14">
        <f>A364+1</f>
        <v>324</v>
      </c>
      <c r="B365" s="20" t="s">
        <v>1663</v>
      </c>
      <c r="C365" s="8" t="s">
        <v>1715</v>
      </c>
      <c r="D365" s="14"/>
      <c r="E365" s="13"/>
      <c r="F365" s="13"/>
      <c r="G365" s="13"/>
      <c r="H365" s="13">
        <v>450</v>
      </c>
      <c r="I365" s="14">
        <v>450</v>
      </c>
      <c r="J365" s="15">
        <f t="shared" si="117"/>
        <v>0</v>
      </c>
      <c r="K365" s="19">
        <f t="shared" si="118"/>
        <v>1</v>
      </c>
      <c r="L365" s="16">
        <v>0</v>
      </c>
      <c r="M365" s="16">
        <v>0</v>
      </c>
      <c r="N365" s="35">
        <v>450</v>
      </c>
      <c r="O365" s="16">
        <f t="shared" si="115"/>
        <v>1</v>
      </c>
      <c r="P365" s="13"/>
      <c r="Q365" s="14">
        <f t="shared" si="119"/>
        <v>440</v>
      </c>
    </row>
    <row r="366" spans="1:17" x14ac:dyDescent="0.2">
      <c r="A366" s="14">
        <f>A365+1</f>
        <v>325</v>
      </c>
      <c r="B366" s="20" t="s">
        <v>1664</v>
      </c>
      <c r="C366" s="8" t="s">
        <v>1716</v>
      </c>
      <c r="D366" s="14"/>
      <c r="E366" s="13"/>
      <c r="F366" s="13"/>
      <c r="G366" s="13"/>
      <c r="H366" s="13">
        <v>400</v>
      </c>
      <c r="I366" s="14">
        <v>400</v>
      </c>
      <c r="J366" s="15">
        <f t="shared" si="117"/>
        <v>0</v>
      </c>
      <c r="K366" s="19">
        <f t="shared" si="118"/>
        <v>1</v>
      </c>
      <c r="L366" s="16">
        <v>0</v>
      </c>
      <c r="M366" s="16">
        <v>0</v>
      </c>
      <c r="N366" s="35">
        <v>400</v>
      </c>
      <c r="O366" s="16">
        <f t="shared" si="115"/>
        <v>1</v>
      </c>
      <c r="P366" s="13"/>
      <c r="Q366" s="14">
        <f t="shared" si="119"/>
        <v>390</v>
      </c>
    </row>
    <row r="367" spans="1:17" x14ac:dyDescent="0.2">
      <c r="A367" s="14"/>
      <c r="B367" s="20"/>
      <c r="C367" s="6" t="s">
        <v>1717</v>
      </c>
      <c r="D367" s="21"/>
      <c r="E367" s="13"/>
      <c r="F367" s="13">
        <f t="shared" ref="F367:F373" si="120">E367-D367</f>
        <v>0</v>
      </c>
      <c r="G367" s="13"/>
      <c r="H367" s="13"/>
      <c r="I367" s="14"/>
      <c r="J367" s="15"/>
      <c r="K367" s="19"/>
      <c r="L367" s="16"/>
      <c r="M367" s="16"/>
      <c r="N367" s="16"/>
      <c r="O367" s="16" t="e">
        <f t="shared" si="115"/>
        <v>#DIV/0!</v>
      </c>
      <c r="P367" s="13"/>
      <c r="Q367" s="14"/>
    </row>
    <row r="368" spans="1:17" x14ac:dyDescent="0.2">
      <c r="A368" s="14">
        <v>326</v>
      </c>
      <c r="B368" s="14" t="s">
        <v>1665</v>
      </c>
      <c r="C368" s="8" t="s">
        <v>1718</v>
      </c>
      <c r="D368" s="14">
        <v>165</v>
      </c>
      <c r="E368" s="13">
        <v>170</v>
      </c>
      <c r="F368" s="13">
        <f t="shared" si="120"/>
        <v>5</v>
      </c>
      <c r="G368" s="13">
        <f t="shared" ref="G368:G373" si="121">E368+10</f>
        <v>180</v>
      </c>
      <c r="H368" s="13">
        <v>200</v>
      </c>
      <c r="I368" s="14">
        <v>200</v>
      </c>
      <c r="J368" s="15">
        <f t="shared" ref="J368:J373" si="122">I368-H368</f>
        <v>0</v>
      </c>
      <c r="K368" s="19">
        <f t="shared" ref="K368:K373" si="123">I368/H368</f>
        <v>1</v>
      </c>
      <c r="L368" s="16">
        <v>200</v>
      </c>
      <c r="M368" s="16">
        <v>180</v>
      </c>
      <c r="N368" s="16">
        <v>240</v>
      </c>
      <c r="O368" s="16">
        <f t="shared" si="115"/>
        <v>1.2</v>
      </c>
      <c r="P368" s="13"/>
      <c r="Q368" s="14">
        <f t="shared" ref="Q368:Q373" si="124">I368-10</f>
        <v>190</v>
      </c>
    </row>
    <row r="369" spans="1:17" x14ac:dyDescent="0.2">
      <c r="A369" s="14">
        <f>A368+1</f>
        <v>327</v>
      </c>
      <c r="B369" s="14" t="s">
        <v>1667</v>
      </c>
      <c r="C369" s="8" t="s">
        <v>1719</v>
      </c>
      <c r="D369" s="14">
        <v>192</v>
      </c>
      <c r="E369" s="13">
        <v>190</v>
      </c>
      <c r="F369" s="13">
        <f t="shared" si="120"/>
        <v>-2</v>
      </c>
      <c r="G369" s="13">
        <f t="shared" si="121"/>
        <v>200</v>
      </c>
      <c r="H369" s="13">
        <v>200</v>
      </c>
      <c r="I369" s="14">
        <v>250</v>
      </c>
      <c r="J369" s="15">
        <f t="shared" si="122"/>
        <v>50</v>
      </c>
      <c r="K369" s="19">
        <f t="shared" si="123"/>
        <v>1.25</v>
      </c>
      <c r="L369" s="16">
        <v>200</v>
      </c>
      <c r="M369" s="16">
        <v>180</v>
      </c>
      <c r="N369" s="16">
        <v>283</v>
      </c>
      <c r="O369" s="16">
        <f t="shared" si="115"/>
        <v>1.1319999999999999</v>
      </c>
      <c r="P369" s="13"/>
      <c r="Q369" s="14">
        <f t="shared" si="124"/>
        <v>240</v>
      </c>
    </row>
    <row r="370" spans="1:17" x14ac:dyDescent="0.2">
      <c r="A370" s="14">
        <f>A369+1</f>
        <v>328</v>
      </c>
      <c r="B370" s="14" t="s">
        <v>1668</v>
      </c>
      <c r="C370" s="8" t="s">
        <v>1720</v>
      </c>
      <c r="D370" s="14">
        <v>192</v>
      </c>
      <c r="E370" s="13">
        <v>190</v>
      </c>
      <c r="F370" s="13">
        <f t="shared" si="120"/>
        <v>-2</v>
      </c>
      <c r="G370" s="13">
        <f t="shared" si="121"/>
        <v>200</v>
      </c>
      <c r="H370" s="13">
        <v>200</v>
      </c>
      <c r="I370" s="14">
        <v>250</v>
      </c>
      <c r="J370" s="15">
        <f t="shared" si="122"/>
        <v>50</v>
      </c>
      <c r="K370" s="19">
        <f t="shared" si="123"/>
        <v>1.25</v>
      </c>
      <c r="L370" s="16">
        <v>200</v>
      </c>
      <c r="M370" s="16">
        <v>165</v>
      </c>
      <c r="N370" s="16">
        <v>284</v>
      </c>
      <c r="O370" s="16">
        <f t="shared" si="115"/>
        <v>1.1359999999999999</v>
      </c>
      <c r="P370" s="13"/>
      <c r="Q370" s="14">
        <f t="shared" si="124"/>
        <v>240</v>
      </c>
    </row>
    <row r="371" spans="1:17" x14ac:dyDescent="0.2">
      <c r="A371" s="14">
        <f>A370+1</f>
        <v>329</v>
      </c>
      <c r="B371" s="14" t="s">
        <v>1669</v>
      </c>
      <c r="C371" s="8" t="s">
        <v>1721</v>
      </c>
      <c r="D371" s="14">
        <v>171</v>
      </c>
      <c r="E371" s="13">
        <v>170</v>
      </c>
      <c r="F371" s="13">
        <f t="shared" si="120"/>
        <v>-1</v>
      </c>
      <c r="G371" s="13">
        <f t="shared" si="121"/>
        <v>180</v>
      </c>
      <c r="H371" s="13">
        <v>200</v>
      </c>
      <c r="I371" s="14">
        <v>200</v>
      </c>
      <c r="J371" s="15">
        <f t="shared" si="122"/>
        <v>0</v>
      </c>
      <c r="K371" s="19">
        <f t="shared" si="123"/>
        <v>1</v>
      </c>
      <c r="L371" s="16">
        <v>185</v>
      </c>
      <c r="M371" s="16">
        <v>220</v>
      </c>
      <c r="N371" s="16">
        <v>225</v>
      </c>
      <c r="O371" s="16">
        <f t="shared" si="115"/>
        <v>1.125</v>
      </c>
      <c r="P371" s="13"/>
      <c r="Q371" s="14">
        <f t="shared" si="124"/>
        <v>190</v>
      </c>
    </row>
    <row r="372" spans="1:17" x14ac:dyDescent="0.2">
      <c r="A372" s="14">
        <f>A371+1</f>
        <v>330</v>
      </c>
      <c r="B372" s="14" t="s">
        <v>1670</v>
      </c>
      <c r="C372" s="8" t="s">
        <v>1722</v>
      </c>
      <c r="D372" s="14">
        <v>171</v>
      </c>
      <c r="E372" s="13">
        <v>170</v>
      </c>
      <c r="F372" s="13">
        <f t="shared" si="120"/>
        <v>-1</v>
      </c>
      <c r="G372" s="13">
        <f t="shared" si="121"/>
        <v>180</v>
      </c>
      <c r="H372" s="13">
        <v>200</v>
      </c>
      <c r="I372" s="14">
        <v>250</v>
      </c>
      <c r="J372" s="15">
        <f t="shared" si="122"/>
        <v>50</v>
      </c>
      <c r="K372" s="19">
        <f t="shared" si="123"/>
        <v>1.25</v>
      </c>
      <c r="L372" s="16">
        <v>255</v>
      </c>
      <c r="M372" s="16">
        <v>180</v>
      </c>
      <c r="N372" s="16">
        <v>300</v>
      </c>
      <c r="O372" s="16">
        <f t="shared" si="115"/>
        <v>1.2</v>
      </c>
      <c r="P372" s="13"/>
      <c r="Q372" s="14">
        <f t="shared" si="124"/>
        <v>240</v>
      </c>
    </row>
    <row r="373" spans="1:17" x14ac:dyDescent="0.2">
      <c r="A373" s="14">
        <f>A372+1</f>
        <v>331</v>
      </c>
      <c r="B373" s="14" t="s">
        <v>1671</v>
      </c>
      <c r="C373" s="8" t="s">
        <v>1723</v>
      </c>
      <c r="D373" s="14">
        <v>253</v>
      </c>
      <c r="E373" s="13">
        <v>250</v>
      </c>
      <c r="F373" s="13">
        <f t="shared" si="120"/>
        <v>-3</v>
      </c>
      <c r="G373" s="13">
        <f t="shared" si="121"/>
        <v>260</v>
      </c>
      <c r="H373" s="13">
        <v>250</v>
      </c>
      <c r="I373" s="14">
        <v>250</v>
      </c>
      <c r="J373" s="15">
        <f t="shared" si="122"/>
        <v>0</v>
      </c>
      <c r="K373" s="19">
        <f t="shared" si="123"/>
        <v>1</v>
      </c>
      <c r="L373" s="16">
        <v>345</v>
      </c>
      <c r="M373" s="16">
        <v>300</v>
      </c>
      <c r="N373" s="16">
        <v>300</v>
      </c>
      <c r="O373" s="16">
        <f t="shared" si="115"/>
        <v>1.2</v>
      </c>
      <c r="P373" s="13"/>
      <c r="Q373" s="14">
        <f t="shared" si="124"/>
        <v>240</v>
      </c>
    </row>
    <row r="374" spans="1:17" x14ac:dyDescent="0.2">
      <c r="A374" s="14"/>
      <c r="B374" s="20"/>
      <c r="C374" s="6" t="s">
        <v>1724</v>
      </c>
      <c r="D374" s="14"/>
      <c r="E374" s="13"/>
      <c r="F374" s="13"/>
      <c r="G374" s="13"/>
      <c r="H374" s="13"/>
      <c r="I374" s="14"/>
      <c r="J374" s="15"/>
      <c r="K374" s="19"/>
      <c r="L374" s="16"/>
      <c r="M374" s="16"/>
      <c r="N374" s="16"/>
      <c r="O374" s="16" t="e">
        <f t="shared" si="115"/>
        <v>#DIV/0!</v>
      </c>
      <c r="P374" s="13"/>
      <c r="Q374" s="14"/>
    </row>
    <row r="375" spans="1:17" x14ac:dyDescent="0.2">
      <c r="A375" s="14">
        <f>332</f>
        <v>332</v>
      </c>
      <c r="B375" s="14" t="s">
        <v>1665</v>
      </c>
      <c r="C375" s="8" t="s">
        <v>1725</v>
      </c>
      <c r="D375" s="14"/>
      <c r="E375" s="13"/>
      <c r="F375" s="13"/>
      <c r="G375" s="13"/>
      <c r="H375" s="13">
        <v>300</v>
      </c>
      <c r="I375" s="14">
        <v>300</v>
      </c>
      <c r="J375" s="15">
        <f t="shared" ref="J375:J385" si="125">I375-H375</f>
        <v>0</v>
      </c>
      <c r="K375" s="19">
        <f t="shared" ref="K375:K385" si="126">I375/H375</f>
        <v>1</v>
      </c>
      <c r="L375" s="16">
        <v>0</v>
      </c>
      <c r="M375" s="16">
        <v>0</v>
      </c>
      <c r="N375" s="36">
        <v>300</v>
      </c>
      <c r="O375" s="16">
        <f t="shared" si="115"/>
        <v>1</v>
      </c>
      <c r="P375" s="13"/>
      <c r="Q375" s="14">
        <f t="shared" ref="Q375:Q385" si="127">I375-10</f>
        <v>290</v>
      </c>
    </row>
    <row r="376" spans="1:17" x14ac:dyDescent="0.2">
      <c r="A376" s="14">
        <f t="shared" ref="A376:A385" si="128">A375+1</f>
        <v>333</v>
      </c>
      <c r="B376" s="14" t="s">
        <v>1667</v>
      </c>
      <c r="C376" s="8" t="s">
        <v>1726</v>
      </c>
      <c r="D376" s="14"/>
      <c r="E376" s="13"/>
      <c r="F376" s="13"/>
      <c r="G376" s="13"/>
      <c r="H376" s="13">
        <v>300</v>
      </c>
      <c r="I376" s="14">
        <v>300</v>
      </c>
      <c r="J376" s="15">
        <f t="shared" si="125"/>
        <v>0</v>
      </c>
      <c r="K376" s="19">
        <f t="shared" si="126"/>
        <v>1</v>
      </c>
      <c r="L376" s="16">
        <v>0</v>
      </c>
      <c r="M376" s="16">
        <v>0</v>
      </c>
      <c r="N376" s="36">
        <v>300</v>
      </c>
      <c r="O376" s="16">
        <f t="shared" ref="O376:O407" si="129">N376/I376</f>
        <v>1</v>
      </c>
      <c r="P376" s="13"/>
      <c r="Q376" s="14">
        <f t="shared" si="127"/>
        <v>290</v>
      </c>
    </row>
    <row r="377" spans="1:17" x14ac:dyDescent="0.2">
      <c r="A377" s="14">
        <f t="shared" si="128"/>
        <v>334</v>
      </c>
      <c r="B377" s="14" t="s">
        <v>1668</v>
      </c>
      <c r="C377" s="8" t="s">
        <v>1727</v>
      </c>
      <c r="D377" s="14"/>
      <c r="E377" s="13"/>
      <c r="F377" s="13"/>
      <c r="G377" s="13"/>
      <c r="H377" s="13">
        <v>300</v>
      </c>
      <c r="I377" s="14">
        <v>300</v>
      </c>
      <c r="J377" s="15">
        <f t="shared" si="125"/>
        <v>0</v>
      </c>
      <c r="K377" s="19">
        <f t="shared" si="126"/>
        <v>1</v>
      </c>
      <c r="L377" s="16">
        <v>0</v>
      </c>
      <c r="M377" s="16">
        <v>0</v>
      </c>
      <c r="N377" s="36">
        <v>300</v>
      </c>
      <c r="O377" s="16">
        <f t="shared" si="129"/>
        <v>1</v>
      </c>
      <c r="P377" s="13"/>
      <c r="Q377" s="14">
        <f t="shared" si="127"/>
        <v>290</v>
      </c>
    </row>
    <row r="378" spans="1:17" x14ac:dyDescent="0.2">
      <c r="A378" s="14">
        <f t="shared" si="128"/>
        <v>335</v>
      </c>
      <c r="B378" s="20" t="s">
        <v>1670</v>
      </c>
      <c r="C378" s="8" t="s">
        <v>1722</v>
      </c>
      <c r="D378" s="14"/>
      <c r="E378" s="13"/>
      <c r="F378" s="13"/>
      <c r="G378" s="13"/>
      <c r="H378" s="13">
        <v>400</v>
      </c>
      <c r="I378" s="14">
        <v>400</v>
      </c>
      <c r="J378" s="15">
        <f t="shared" si="125"/>
        <v>0</v>
      </c>
      <c r="K378" s="19">
        <f t="shared" si="126"/>
        <v>1</v>
      </c>
      <c r="L378" s="16">
        <v>0</v>
      </c>
      <c r="M378" s="16">
        <v>0</v>
      </c>
      <c r="N378" s="36">
        <v>400</v>
      </c>
      <c r="O378" s="16">
        <f t="shared" si="129"/>
        <v>1</v>
      </c>
      <c r="P378" s="13"/>
      <c r="Q378" s="14">
        <f t="shared" si="127"/>
        <v>390</v>
      </c>
    </row>
    <row r="379" spans="1:17" x14ac:dyDescent="0.2">
      <c r="A379" s="14">
        <f t="shared" si="128"/>
        <v>336</v>
      </c>
      <c r="B379" s="20" t="s">
        <v>1669</v>
      </c>
      <c r="C379" s="8" t="s">
        <v>1728</v>
      </c>
      <c r="D379" s="14"/>
      <c r="E379" s="13"/>
      <c r="F379" s="13"/>
      <c r="G379" s="13"/>
      <c r="H379" s="13">
        <v>300</v>
      </c>
      <c r="I379" s="14">
        <v>300</v>
      </c>
      <c r="J379" s="15">
        <f t="shared" si="125"/>
        <v>0</v>
      </c>
      <c r="K379" s="19">
        <f t="shared" si="126"/>
        <v>1</v>
      </c>
      <c r="L379" s="16">
        <v>0</v>
      </c>
      <c r="M379" s="16">
        <v>0</v>
      </c>
      <c r="N379" s="36">
        <v>300</v>
      </c>
      <c r="O379" s="16">
        <f t="shared" si="129"/>
        <v>1</v>
      </c>
      <c r="P379" s="13"/>
      <c r="Q379" s="14">
        <f t="shared" si="127"/>
        <v>290</v>
      </c>
    </row>
    <row r="380" spans="1:17" x14ac:dyDescent="0.2">
      <c r="A380" s="14">
        <f t="shared" si="128"/>
        <v>337</v>
      </c>
      <c r="B380" s="20" t="s">
        <v>1672</v>
      </c>
      <c r="C380" s="8" t="s">
        <v>1729</v>
      </c>
      <c r="D380" s="14"/>
      <c r="E380" s="13"/>
      <c r="F380" s="13"/>
      <c r="G380" s="13"/>
      <c r="H380" s="13">
        <v>400</v>
      </c>
      <c r="I380" s="14">
        <v>400</v>
      </c>
      <c r="J380" s="15">
        <f t="shared" si="125"/>
        <v>0</v>
      </c>
      <c r="K380" s="19">
        <f t="shared" si="126"/>
        <v>1</v>
      </c>
      <c r="L380" s="16">
        <v>0</v>
      </c>
      <c r="M380" s="16">
        <v>0</v>
      </c>
      <c r="N380" s="36">
        <v>400</v>
      </c>
      <c r="O380" s="16">
        <f t="shared" si="129"/>
        <v>1</v>
      </c>
      <c r="P380" s="13"/>
      <c r="Q380" s="14">
        <f t="shared" si="127"/>
        <v>390</v>
      </c>
    </row>
    <row r="381" spans="1:17" x14ac:dyDescent="0.2">
      <c r="A381" s="14">
        <f t="shared" si="128"/>
        <v>338</v>
      </c>
      <c r="B381" s="20" t="s">
        <v>1673</v>
      </c>
      <c r="C381" s="8" t="s">
        <v>1730</v>
      </c>
      <c r="D381" s="14"/>
      <c r="E381" s="13"/>
      <c r="F381" s="13"/>
      <c r="G381" s="13"/>
      <c r="H381" s="13">
        <v>400</v>
      </c>
      <c r="I381" s="14">
        <v>400</v>
      </c>
      <c r="J381" s="15">
        <f t="shared" si="125"/>
        <v>0</v>
      </c>
      <c r="K381" s="19">
        <f t="shared" si="126"/>
        <v>1</v>
      </c>
      <c r="L381" s="16">
        <v>0</v>
      </c>
      <c r="M381" s="16">
        <v>0</v>
      </c>
      <c r="N381" s="36">
        <v>400</v>
      </c>
      <c r="O381" s="16">
        <f t="shared" si="129"/>
        <v>1</v>
      </c>
      <c r="P381" s="13"/>
      <c r="Q381" s="14">
        <f t="shared" si="127"/>
        <v>390</v>
      </c>
    </row>
    <row r="382" spans="1:17" x14ac:dyDescent="0.2">
      <c r="A382" s="14">
        <f t="shared" si="128"/>
        <v>339</v>
      </c>
      <c r="B382" s="20" t="s">
        <v>1666</v>
      </c>
      <c r="C382" s="8" t="s">
        <v>1731</v>
      </c>
      <c r="D382" s="14"/>
      <c r="E382" s="13"/>
      <c r="F382" s="13"/>
      <c r="G382" s="13"/>
      <c r="H382" s="13">
        <v>450</v>
      </c>
      <c r="I382" s="14">
        <v>450</v>
      </c>
      <c r="J382" s="15">
        <f t="shared" si="125"/>
        <v>0</v>
      </c>
      <c r="K382" s="19">
        <f t="shared" si="126"/>
        <v>1</v>
      </c>
      <c r="L382" s="16">
        <v>0</v>
      </c>
      <c r="M382" s="16">
        <v>0</v>
      </c>
      <c r="N382" s="36">
        <v>450</v>
      </c>
      <c r="O382" s="16">
        <f t="shared" si="129"/>
        <v>1</v>
      </c>
      <c r="P382" s="13"/>
      <c r="Q382" s="14">
        <f t="shared" si="127"/>
        <v>440</v>
      </c>
    </row>
    <row r="383" spans="1:17" x14ac:dyDescent="0.2">
      <c r="A383" s="14">
        <f t="shared" si="128"/>
        <v>340</v>
      </c>
      <c r="B383" s="20" t="s">
        <v>1674</v>
      </c>
      <c r="C383" s="8" t="s">
        <v>1732</v>
      </c>
      <c r="D383" s="14"/>
      <c r="E383" s="13"/>
      <c r="F383" s="13"/>
      <c r="G383" s="13"/>
      <c r="H383" s="13">
        <v>400</v>
      </c>
      <c r="I383" s="14">
        <v>400</v>
      </c>
      <c r="J383" s="15">
        <f t="shared" si="125"/>
        <v>0</v>
      </c>
      <c r="K383" s="19">
        <f t="shared" si="126"/>
        <v>1</v>
      </c>
      <c r="L383" s="16">
        <v>0</v>
      </c>
      <c r="M383" s="16">
        <v>0</v>
      </c>
      <c r="N383" s="36">
        <v>400</v>
      </c>
      <c r="O383" s="16">
        <f t="shared" si="129"/>
        <v>1</v>
      </c>
      <c r="P383" s="13"/>
      <c r="Q383" s="14">
        <f t="shared" si="127"/>
        <v>390</v>
      </c>
    </row>
    <row r="384" spans="1:17" x14ac:dyDescent="0.2">
      <c r="A384" s="14">
        <f t="shared" si="128"/>
        <v>341</v>
      </c>
      <c r="B384" s="20" t="s">
        <v>1675</v>
      </c>
      <c r="C384" s="8" t="s">
        <v>1733</v>
      </c>
      <c r="D384" s="14"/>
      <c r="E384" s="13"/>
      <c r="F384" s="13"/>
      <c r="G384" s="13"/>
      <c r="H384" s="13">
        <v>450</v>
      </c>
      <c r="I384" s="14">
        <v>450</v>
      </c>
      <c r="J384" s="15">
        <f t="shared" si="125"/>
        <v>0</v>
      </c>
      <c r="K384" s="19">
        <f t="shared" si="126"/>
        <v>1</v>
      </c>
      <c r="L384" s="16">
        <v>0</v>
      </c>
      <c r="M384" s="16">
        <v>0</v>
      </c>
      <c r="N384" s="36">
        <v>450</v>
      </c>
      <c r="O384" s="16">
        <f t="shared" si="129"/>
        <v>1</v>
      </c>
      <c r="P384" s="13"/>
      <c r="Q384" s="14">
        <f t="shared" si="127"/>
        <v>440</v>
      </c>
    </row>
    <row r="385" spans="1:17" x14ac:dyDescent="0.2">
      <c r="A385" s="14">
        <f t="shared" si="128"/>
        <v>342</v>
      </c>
      <c r="B385" s="20" t="s">
        <v>1653</v>
      </c>
      <c r="C385" s="8" t="s">
        <v>1734</v>
      </c>
      <c r="D385" s="14"/>
      <c r="E385" s="13"/>
      <c r="F385" s="13"/>
      <c r="G385" s="13"/>
      <c r="H385" s="13">
        <v>500</v>
      </c>
      <c r="I385" s="14">
        <v>500</v>
      </c>
      <c r="J385" s="15">
        <f t="shared" si="125"/>
        <v>0</v>
      </c>
      <c r="K385" s="19">
        <f t="shared" si="126"/>
        <v>1</v>
      </c>
      <c r="L385" s="16">
        <v>0</v>
      </c>
      <c r="M385" s="16">
        <v>0</v>
      </c>
      <c r="N385" s="36">
        <v>500</v>
      </c>
      <c r="O385" s="16">
        <f t="shared" si="129"/>
        <v>1</v>
      </c>
      <c r="P385" s="13"/>
      <c r="Q385" s="14">
        <f t="shared" si="127"/>
        <v>490</v>
      </c>
    </row>
    <row r="386" spans="1:17" x14ac:dyDescent="0.2">
      <c r="A386" s="14"/>
      <c r="B386" s="14"/>
      <c r="C386" s="6" t="s">
        <v>1735</v>
      </c>
      <c r="D386" s="21"/>
      <c r="E386" s="13"/>
      <c r="F386" s="13">
        <f t="shared" ref="F386:F420" si="130">E386-D386</f>
        <v>0</v>
      </c>
      <c r="G386" s="13"/>
      <c r="H386" s="13"/>
      <c r="I386" s="14"/>
      <c r="J386" s="15"/>
      <c r="K386" s="19"/>
      <c r="L386" s="16"/>
      <c r="M386" s="16"/>
      <c r="N386" s="16"/>
      <c r="O386" s="16" t="e">
        <f t="shared" si="129"/>
        <v>#DIV/0!</v>
      </c>
      <c r="P386" s="13"/>
      <c r="Q386" s="14"/>
    </row>
    <row r="387" spans="1:17" x14ac:dyDescent="0.2">
      <c r="A387" s="14">
        <f>343</f>
        <v>343</v>
      </c>
      <c r="B387" s="20" t="s">
        <v>1676</v>
      </c>
      <c r="C387" s="8" t="s">
        <v>1736</v>
      </c>
      <c r="D387" s="14">
        <v>68</v>
      </c>
      <c r="E387" s="13">
        <v>70</v>
      </c>
      <c r="F387" s="13">
        <f t="shared" si="130"/>
        <v>2</v>
      </c>
      <c r="G387" s="13">
        <f t="shared" ref="G387:G395" si="131">E387+10</f>
        <v>80</v>
      </c>
      <c r="H387" s="13">
        <v>100</v>
      </c>
      <c r="I387" s="14">
        <v>100</v>
      </c>
      <c r="J387" s="15">
        <f t="shared" ref="J387:J395" si="132">I387-H387</f>
        <v>0</v>
      </c>
      <c r="K387" s="19">
        <f t="shared" ref="K387:K395" si="133">I387/H387</f>
        <v>1</v>
      </c>
      <c r="L387" s="16">
        <v>115</v>
      </c>
      <c r="M387" s="16">
        <v>100</v>
      </c>
      <c r="N387" s="16">
        <v>120</v>
      </c>
      <c r="O387" s="16">
        <f t="shared" si="129"/>
        <v>1.2</v>
      </c>
      <c r="P387" s="13"/>
      <c r="Q387" s="14">
        <f t="shared" ref="Q387:Q395" si="134">I387-10</f>
        <v>90</v>
      </c>
    </row>
    <row r="388" spans="1:17" x14ac:dyDescent="0.2">
      <c r="A388" s="14">
        <f>A387+1</f>
        <v>344</v>
      </c>
      <c r="B388" s="20" t="s">
        <v>1677</v>
      </c>
      <c r="C388" s="8" t="s">
        <v>1737</v>
      </c>
      <c r="D388" s="14">
        <v>60</v>
      </c>
      <c r="E388" s="13">
        <v>60</v>
      </c>
      <c r="F388" s="13">
        <f t="shared" si="130"/>
        <v>0</v>
      </c>
      <c r="G388" s="13">
        <f t="shared" si="131"/>
        <v>70</v>
      </c>
      <c r="H388" s="13">
        <v>50</v>
      </c>
      <c r="I388" s="14">
        <v>100</v>
      </c>
      <c r="J388" s="15">
        <f t="shared" si="132"/>
        <v>50</v>
      </c>
      <c r="K388" s="19">
        <f t="shared" si="133"/>
        <v>2</v>
      </c>
      <c r="L388" s="16">
        <v>75</v>
      </c>
      <c r="M388" s="16">
        <v>65</v>
      </c>
      <c r="N388" s="16">
        <v>120</v>
      </c>
      <c r="O388" s="16">
        <f t="shared" si="129"/>
        <v>1.2</v>
      </c>
      <c r="P388" s="13"/>
      <c r="Q388" s="14">
        <f t="shared" si="134"/>
        <v>90</v>
      </c>
    </row>
    <row r="389" spans="1:17" x14ac:dyDescent="0.2">
      <c r="A389" s="14">
        <f>A388+1</f>
        <v>345</v>
      </c>
      <c r="B389" s="20" t="s">
        <v>1678</v>
      </c>
      <c r="C389" s="8" t="s">
        <v>1738</v>
      </c>
      <c r="D389" s="14">
        <v>45</v>
      </c>
      <c r="E389" s="13">
        <v>50</v>
      </c>
      <c r="F389" s="13">
        <f t="shared" si="130"/>
        <v>5</v>
      </c>
      <c r="G389" s="13">
        <f t="shared" si="131"/>
        <v>60</v>
      </c>
      <c r="H389" s="13">
        <v>50</v>
      </c>
      <c r="I389" s="14">
        <v>100</v>
      </c>
      <c r="J389" s="15">
        <f t="shared" si="132"/>
        <v>50</v>
      </c>
      <c r="K389" s="19">
        <f t="shared" si="133"/>
        <v>2</v>
      </c>
      <c r="L389" s="16">
        <v>65</v>
      </c>
      <c r="M389" s="16">
        <v>55</v>
      </c>
      <c r="N389" s="16">
        <v>120</v>
      </c>
      <c r="O389" s="16">
        <f t="shared" si="129"/>
        <v>1.2</v>
      </c>
      <c r="P389" s="13"/>
      <c r="Q389" s="14">
        <f t="shared" si="134"/>
        <v>90</v>
      </c>
    </row>
    <row r="390" spans="1:17" x14ac:dyDescent="0.2">
      <c r="A390" s="14">
        <f>A389+1</f>
        <v>346</v>
      </c>
      <c r="B390" s="20" t="s">
        <v>1679</v>
      </c>
      <c r="C390" s="8" t="s">
        <v>1739</v>
      </c>
      <c r="D390" s="14">
        <v>129</v>
      </c>
      <c r="E390" s="13">
        <v>130</v>
      </c>
      <c r="F390" s="13">
        <f t="shared" si="130"/>
        <v>1</v>
      </c>
      <c r="G390" s="13">
        <f t="shared" si="131"/>
        <v>140</v>
      </c>
      <c r="H390" s="13">
        <v>150</v>
      </c>
      <c r="I390" s="14">
        <v>150</v>
      </c>
      <c r="J390" s="15">
        <f t="shared" si="132"/>
        <v>0</v>
      </c>
      <c r="K390" s="19">
        <f t="shared" si="133"/>
        <v>1</v>
      </c>
      <c r="L390" s="16">
        <v>160</v>
      </c>
      <c r="M390" s="16">
        <v>140</v>
      </c>
      <c r="N390" s="16">
        <v>180</v>
      </c>
      <c r="O390" s="16">
        <f t="shared" si="129"/>
        <v>1.2</v>
      </c>
      <c r="P390" s="13"/>
      <c r="Q390" s="14">
        <f t="shared" si="134"/>
        <v>140</v>
      </c>
    </row>
    <row r="391" spans="1:17" x14ac:dyDescent="0.2">
      <c r="A391" s="14">
        <f>A390+1</f>
        <v>347</v>
      </c>
      <c r="B391" s="20" t="s">
        <v>1680</v>
      </c>
      <c r="C391" s="8" t="s">
        <v>1740</v>
      </c>
      <c r="D391" s="14">
        <v>117</v>
      </c>
      <c r="E391" s="13">
        <v>120</v>
      </c>
      <c r="F391" s="13">
        <f t="shared" si="130"/>
        <v>3</v>
      </c>
      <c r="G391" s="13">
        <f t="shared" si="131"/>
        <v>130</v>
      </c>
      <c r="H391" s="13">
        <v>150</v>
      </c>
      <c r="I391" s="14">
        <v>200</v>
      </c>
      <c r="J391" s="15">
        <f t="shared" si="132"/>
        <v>50</v>
      </c>
      <c r="K391" s="19">
        <f t="shared" si="133"/>
        <v>1.3333333333333333</v>
      </c>
      <c r="L391" s="16">
        <v>164</v>
      </c>
      <c r="M391" s="16">
        <v>154</v>
      </c>
      <c r="N391" s="16">
        <v>240</v>
      </c>
      <c r="O391" s="16">
        <f t="shared" si="129"/>
        <v>1.2</v>
      </c>
      <c r="P391" s="13"/>
      <c r="Q391" s="14">
        <f t="shared" si="134"/>
        <v>190</v>
      </c>
    </row>
    <row r="392" spans="1:17" x14ac:dyDescent="0.2">
      <c r="A392" s="17"/>
      <c r="B392" s="37"/>
      <c r="C392" s="6" t="s">
        <v>1741</v>
      </c>
      <c r="D392" s="23">
        <v>2139</v>
      </c>
      <c r="E392" s="13">
        <v>2140</v>
      </c>
      <c r="F392" s="13">
        <f t="shared" si="130"/>
        <v>1</v>
      </c>
      <c r="G392" s="13">
        <f t="shared" si="131"/>
        <v>2150</v>
      </c>
      <c r="H392" s="38">
        <v>2150</v>
      </c>
      <c r="I392" s="17">
        <f>SUM(I393:I395)</f>
        <v>2700</v>
      </c>
      <c r="J392" s="39">
        <f t="shared" si="132"/>
        <v>550</v>
      </c>
      <c r="K392" s="40">
        <f t="shared" si="133"/>
        <v>1.2558139534883721</v>
      </c>
      <c r="L392" s="41">
        <f>SUM(L393:L395)</f>
        <v>2238</v>
      </c>
      <c r="M392" s="41">
        <f>SUM(M393:M395)</f>
        <v>1998</v>
      </c>
      <c r="N392" s="41">
        <f>SUM(N393:N395)</f>
        <v>3240</v>
      </c>
      <c r="O392" s="16">
        <f t="shared" si="129"/>
        <v>1.2</v>
      </c>
      <c r="P392" s="13"/>
      <c r="Q392" s="14">
        <f t="shared" si="134"/>
        <v>2690</v>
      </c>
    </row>
    <row r="393" spans="1:17" x14ac:dyDescent="0.2">
      <c r="A393" s="14">
        <f>348</f>
        <v>348</v>
      </c>
      <c r="B393" s="20" t="s">
        <v>1681</v>
      </c>
      <c r="C393" s="8" t="s">
        <v>1742</v>
      </c>
      <c r="D393" s="14">
        <v>713</v>
      </c>
      <c r="E393" s="13">
        <v>710</v>
      </c>
      <c r="F393" s="13">
        <f t="shared" si="130"/>
        <v>-3</v>
      </c>
      <c r="G393" s="13">
        <f t="shared" si="131"/>
        <v>720</v>
      </c>
      <c r="H393" s="13">
        <v>700</v>
      </c>
      <c r="I393" s="14">
        <v>900</v>
      </c>
      <c r="J393" s="15">
        <f t="shared" si="132"/>
        <v>200</v>
      </c>
      <c r="K393" s="19">
        <f t="shared" si="133"/>
        <v>1.2857142857142858</v>
      </c>
      <c r="L393" s="16">
        <v>746</v>
      </c>
      <c r="M393" s="16">
        <v>666</v>
      </c>
      <c r="N393" s="16">
        <v>1080</v>
      </c>
      <c r="O393" s="16">
        <f t="shared" si="129"/>
        <v>1.2</v>
      </c>
      <c r="P393" s="13"/>
      <c r="Q393" s="14">
        <f t="shared" si="134"/>
        <v>890</v>
      </c>
    </row>
    <row r="394" spans="1:17" x14ac:dyDescent="0.2">
      <c r="A394" s="14">
        <v>349</v>
      </c>
      <c r="B394" s="20" t="s">
        <v>1682</v>
      </c>
      <c r="C394" s="8" t="s">
        <v>1743</v>
      </c>
      <c r="D394" s="14">
        <v>753</v>
      </c>
      <c r="E394" s="13">
        <v>750</v>
      </c>
      <c r="F394" s="13">
        <f t="shared" si="130"/>
        <v>-3</v>
      </c>
      <c r="G394" s="13">
        <f t="shared" si="131"/>
        <v>760</v>
      </c>
      <c r="H394" s="13">
        <v>750</v>
      </c>
      <c r="I394" s="14">
        <v>900</v>
      </c>
      <c r="J394" s="15">
        <f t="shared" si="132"/>
        <v>150</v>
      </c>
      <c r="K394" s="19">
        <f t="shared" si="133"/>
        <v>1.2</v>
      </c>
      <c r="L394" s="16">
        <v>789</v>
      </c>
      <c r="M394" s="16">
        <v>704</v>
      </c>
      <c r="N394" s="16">
        <v>1080</v>
      </c>
      <c r="O394" s="16">
        <f t="shared" si="129"/>
        <v>1.2</v>
      </c>
      <c r="P394" s="13"/>
      <c r="Q394" s="14">
        <f t="shared" si="134"/>
        <v>890</v>
      </c>
    </row>
    <row r="395" spans="1:17" x14ac:dyDescent="0.2">
      <c r="A395" s="14">
        <v>350</v>
      </c>
      <c r="B395" s="20" t="s">
        <v>1683</v>
      </c>
      <c r="C395" s="8" t="s">
        <v>1744</v>
      </c>
      <c r="D395" s="14">
        <v>673</v>
      </c>
      <c r="E395" s="13">
        <v>670</v>
      </c>
      <c r="F395" s="13">
        <f t="shared" si="130"/>
        <v>-3</v>
      </c>
      <c r="G395" s="13">
        <f t="shared" si="131"/>
        <v>680</v>
      </c>
      <c r="H395" s="13">
        <v>700</v>
      </c>
      <c r="I395" s="14">
        <v>900</v>
      </c>
      <c r="J395" s="15">
        <f t="shared" si="132"/>
        <v>200</v>
      </c>
      <c r="K395" s="19">
        <f t="shared" si="133"/>
        <v>1.2857142857142858</v>
      </c>
      <c r="L395" s="16">
        <v>703</v>
      </c>
      <c r="M395" s="16">
        <v>628</v>
      </c>
      <c r="N395" s="16">
        <v>1080</v>
      </c>
      <c r="O395" s="16">
        <f t="shared" si="129"/>
        <v>1.2</v>
      </c>
      <c r="P395" s="13"/>
      <c r="Q395" s="14">
        <f t="shared" si="134"/>
        <v>890</v>
      </c>
    </row>
    <row r="396" spans="1:17" x14ac:dyDescent="0.2">
      <c r="A396" s="17"/>
      <c r="B396" s="17"/>
      <c r="C396" s="6" t="s">
        <v>1745</v>
      </c>
      <c r="D396" s="21"/>
      <c r="E396" s="13"/>
      <c r="F396" s="13">
        <f t="shared" si="130"/>
        <v>0</v>
      </c>
      <c r="G396" s="13"/>
      <c r="H396" s="13"/>
      <c r="I396" s="14"/>
      <c r="J396" s="15"/>
      <c r="K396" s="19"/>
      <c r="L396" s="16"/>
      <c r="M396" s="16"/>
      <c r="N396" s="16"/>
      <c r="O396" s="16" t="e">
        <f t="shared" si="129"/>
        <v>#DIV/0!</v>
      </c>
      <c r="P396" s="13"/>
      <c r="Q396" s="14"/>
    </row>
    <row r="397" spans="1:17" s="45" customFormat="1" x14ac:dyDescent="0.2">
      <c r="A397" s="57">
        <v>351</v>
      </c>
      <c r="B397" s="14" t="s">
        <v>1684</v>
      </c>
      <c r="C397" s="8" t="s">
        <v>1685</v>
      </c>
      <c r="D397" s="14">
        <v>245</v>
      </c>
      <c r="E397" s="13">
        <v>250</v>
      </c>
      <c r="F397" s="13">
        <f t="shared" si="130"/>
        <v>5</v>
      </c>
      <c r="G397" s="13">
        <f>E397+10</f>
        <v>260</v>
      </c>
      <c r="H397" s="13">
        <v>250</v>
      </c>
      <c r="I397" s="14">
        <v>350</v>
      </c>
      <c r="J397" s="15">
        <f>I397-H397</f>
        <v>100</v>
      </c>
      <c r="K397" s="19">
        <f>I397/H397</f>
        <v>1.4</v>
      </c>
      <c r="L397" s="16">
        <v>340</v>
      </c>
      <c r="M397" s="16">
        <v>300</v>
      </c>
      <c r="N397" s="16">
        <v>410</v>
      </c>
      <c r="O397" s="16">
        <f t="shared" si="129"/>
        <v>1.1714285714285715</v>
      </c>
      <c r="P397" s="13"/>
      <c r="Q397" s="14">
        <f>I397-10</f>
        <v>340</v>
      </c>
    </row>
    <row r="398" spans="1:17" s="45" customFormat="1" x14ac:dyDescent="0.2">
      <c r="A398" s="14">
        <v>352</v>
      </c>
      <c r="B398" s="14" t="s">
        <v>1686</v>
      </c>
      <c r="C398" s="8" t="s">
        <v>1746</v>
      </c>
      <c r="D398" s="14">
        <v>180</v>
      </c>
      <c r="E398" s="13">
        <v>180</v>
      </c>
      <c r="F398" s="13">
        <f t="shared" si="130"/>
        <v>0</v>
      </c>
      <c r="G398" s="13">
        <f>E398+10</f>
        <v>190</v>
      </c>
      <c r="H398" s="13">
        <v>200</v>
      </c>
      <c r="I398" s="14">
        <v>300</v>
      </c>
      <c r="J398" s="15">
        <f>I398-H398</f>
        <v>100</v>
      </c>
      <c r="K398" s="19">
        <f>I398/H398</f>
        <v>1.5</v>
      </c>
      <c r="L398" s="16">
        <v>230</v>
      </c>
      <c r="M398" s="16">
        <v>210</v>
      </c>
      <c r="N398" s="16">
        <v>330</v>
      </c>
      <c r="O398" s="16">
        <f t="shared" si="129"/>
        <v>1.1000000000000001</v>
      </c>
      <c r="P398" s="13"/>
      <c r="Q398" s="14">
        <f>I398-10</f>
        <v>290</v>
      </c>
    </row>
    <row r="399" spans="1:17" s="45" customFormat="1" x14ac:dyDescent="0.2">
      <c r="A399" s="14">
        <v>353</v>
      </c>
      <c r="B399" s="14" t="s">
        <v>1687</v>
      </c>
      <c r="C399" s="8" t="s">
        <v>1747</v>
      </c>
      <c r="D399" s="14">
        <v>245</v>
      </c>
      <c r="E399" s="13">
        <v>250</v>
      </c>
      <c r="F399" s="13">
        <f t="shared" si="130"/>
        <v>5</v>
      </c>
      <c r="G399" s="13">
        <f>E399+10</f>
        <v>260</v>
      </c>
      <c r="H399" s="13">
        <v>250</v>
      </c>
      <c r="I399" s="14">
        <v>350</v>
      </c>
      <c r="J399" s="15">
        <f>I399-H399</f>
        <v>100</v>
      </c>
      <c r="K399" s="19">
        <f>I399/H399</f>
        <v>1.4</v>
      </c>
      <c r="L399" s="16">
        <v>320</v>
      </c>
      <c r="M399" s="16">
        <v>285</v>
      </c>
      <c r="N399" s="16">
        <v>360</v>
      </c>
      <c r="O399" s="16">
        <f t="shared" si="129"/>
        <v>1.0285714285714285</v>
      </c>
      <c r="P399" s="13"/>
      <c r="Q399" s="14">
        <f>I399-10</f>
        <v>340</v>
      </c>
    </row>
    <row r="400" spans="1:17" s="45" customFormat="1" x14ac:dyDescent="0.2">
      <c r="A400" s="17"/>
      <c r="B400" s="17"/>
      <c r="C400" s="6" t="s">
        <v>1748</v>
      </c>
      <c r="D400" s="21"/>
      <c r="E400" s="13"/>
      <c r="F400" s="13">
        <f t="shared" si="130"/>
        <v>0</v>
      </c>
      <c r="G400" s="13"/>
      <c r="H400" s="13"/>
      <c r="I400" s="14"/>
      <c r="J400" s="15"/>
      <c r="K400" s="19"/>
      <c r="L400" s="16"/>
      <c r="M400" s="16"/>
      <c r="N400" s="16"/>
      <c r="O400" s="16" t="e">
        <f t="shared" si="129"/>
        <v>#DIV/0!</v>
      </c>
      <c r="P400" s="13"/>
      <c r="Q400" s="14"/>
    </row>
    <row r="401" spans="1:17" s="45" customFormat="1" x14ac:dyDescent="0.2">
      <c r="A401" s="14">
        <f>354</f>
        <v>354</v>
      </c>
      <c r="B401" s="14" t="s">
        <v>1003</v>
      </c>
      <c r="C401" s="8" t="s">
        <v>1749</v>
      </c>
      <c r="D401" s="14">
        <v>28</v>
      </c>
      <c r="E401" s="13">
        <v>30</v>
      </c>
      <c r="F401" s="13">
        <f t="shared" si="130"/>
        <v>2</v>
      </c>
      <c r="G401" s="13">
        <f t="shared" ref="G401:G420" si="135">E401+10</f>
        <v>40</v>
      </c>
      <c r="H401" s="13">
        <v>50</v>
      </c>
      <c r="I401" s="14">
        <v>100</v>
      </c>
      <c r="J401" s="15">
        <f t="shared" ref="J401:J420" si="136">I401-H401</f>
        <v>50</v>
      </c>
      <c r="K401" s="19">
        <f t="shared" ref="K401:K420" si="137">I401/H401</f>
        <v>2</v>
      </c>
      <c r="L401" s="16" t="s">
        <v>1466</v>
      </c>
      <c r="M401" s="16" t="s">
        <v>1466</v>
      </c>
      <c r="N401" s="16" t="s">
        <v>1466</v>
      </c>
      <c r="O401" s="16" t="e">
        <f t="shared" si="129"/>
        <v>#VALUE!</v>
      </c>
      <c r="P401" s="13"/>
      <c r="Q401" s="14">
        <f t="shared" ref="Q401:Q420" si="138">I401-10</f>
        <v>90</v>
      </c>
    </row>
    <row r="402" spans="1:17" s="45" customFormat="1" x14ac:dyDescent="0.2">
      <c r="A402" s="14">
        <f t="shared" ref="A402:A427" si="139">A401+1</f>
        <v>355</v>
      </c>
      <c r="B402" s="14" t="s">
        <v>1688</v>
      </c>
      <c r="C402" s="8" t="s">
        <v>1750</v>
      </c>
      <c r="D402" s="14">
        <v>50</v>
      </c>
      <c r="E402" s="13">
        <v>50</v>
      </c>
      <c r="F402" s="13">
        <f t="shared" si="130"/>
        <v>0</v>
      </c>
      <c r="G402" s="13">
        <f t="shared" si="135"/>
        <v>60</v>
      </c>
      <c r="H402" s="13">
        <v>50</v>
      </c>
      <c r="I402" s="14">
        <v>100</v>
      </c>
      <c r="J402" s="15">
        <f t="shared" si="136"/>
        <v>50</v>
      </c>
      <c r="K402" s="19">
        <f t="shared" si="137"/>
        <v>2</v>
      </c>
      <c r="L402" s="16" t="s">
        <v>1466</v>
      </c>
      <c r="M402" s="16" t="s">
        <v>1466</v>
      </c>
      <c r="N402" s="16" t="s">
        <v>1466</v>
      </c>
      <c r="O402" s="16" t="e">
        <f t="shared" si="129"/>
        <v>#VALUE!</v>
      </c>
      <c r="P402" s="13"/>
      <c r="Q402" s="14">
        <f t="shared" si="138"/>
        <v>90</v>
      </c>
    </row>
    <row r="403" spans="1:17" s="45" customFormat="1" x14ac:dyDescent="0.2">
      <c r="A403" s="14">
        <f t="shared" si="139"/>
        <v>356</v>
      </c>
      <c r="B403" s="14" t="s">
        <v>1689</v>
      </c>
      <c r="C403" s="8" t="s">
        <v>1751</v>
      </c>
      <c r="D403" s="14">
        <v>29</v>
      </c>
      <c r="E403" s="13">
        <v>30</v>
      </c>
      <c r="F403" s="13">
        <f t="shared" si="130"/>
        <v>1</v>
      </c>
      <c r="G403" s="13">
        <f t="shared" si="135"/>
        <v>40</v>
      </c>
      <c r="H403" s="13">
        <v>50</v>
      </c>
      <c r="I403" s="14">
        <v>100</v>
      </c>
      <c r="J403" s="15">
        <f t="shared" si="136"/>
        <v>50</v>
      </c>
      <c r="K403" s="19">
        <f t="shared" si="137"/>
        <v>2</v>
      </c>
      <c r="L403" s="16">
        <v>0</v>
      </c>
      <c r="M403" s="16">
        <v>20</v>
      </c>
      <c r="N403" s="16">
        <v>100</v>
      </c>
      <c r="O403" s="16">
        <f t="shared" si="129"/>
        <v>1</v>
      </c>
      <c r="P403" s="13"/>
      <c r="Q403" s="14">
        <f t="shared" si="138"/>
        <v>90</v>
      </c>
    </row>
    <row r="404" spans="1:17" s="45" customFormat="1" x14ac:dyDescent="0.2">
      <c r="A404" s="14">
        <f t="shared" si="139"/>
        <v>357</v>
      </c>
      <c r="B404" s="14" t="s">
        <v>1690</v>
      </c>
      <c r="C404" s="8" t="s">
        <v>1752</v>
      </c>
      <c r="D404" s="14">
        <v>26</v>
      </c>
      <c r="E404" s="13">
        <v>30</v>
      </c>
      <c r="F404" s="13">
        <f t="shared" si="130"/>
        <v>4</v>
      </c>
      <c r="G404" s="13">
        <f t="shared" si="135"/>
        <v>40</v>
      </c>
      <c r="H404" s="13">
        <v>50</v>
      </c>
      <c r="I404" s="14">
        <v>100</v>
      </c>
      <c r="J404" s="15">
        <f t="shared" si="136"/>
        <v>50</v>
      </c>
      <c r="K404" s="19">
        <f t="shared" si="137"/>
        <v>2</v>
      </c>
      <c r="L404" s="16" t="s">
        <v>1466</v>
      </c>
      <c r="M404" s="16" t="s">
        <v>1466</v>
      </c>
      <c r="N404" s="16" t="s">
        <v>1466</v>
      </c>
      <c r="O404" s="16" t="e">
        <f t="shared" si="129"/>
        <v>#VALUE!</v>
      </c>
      <c r="P404" s="13"/>
      <c r="Q404" s="14">
        <f t="shared" si="138"/>
        <v>90</v>
      </c>
    </row>
    <row r="405" spans="1:17" s="45" customFormat="1" x14ac:dyDescent="0.2">
      <c r="A405" s="14">
        <f t="shared" si="139"/>
        <v>358</v>
      </c>
      <c r="B405" s="14" t="s">
        <v>1691</v>
      </c>
      <c r="C405" s="8" t="s">
        <v>1753</v>
      </c>
      <c r="D405" s="14">
        <v>230</v>
      </c>
      <c r="E405" s="13">
        <v>230</v>
      </c>
      <c r="F405" s="13">
        <f t="shared" si="130"/>
        <v>0</v>
      </c>
      <c r="G405" s="13">
        <f t="shared" si="135"/>
        <v>240</v>
      </c>
      <c r="H405" s="13">
        <v>250</v>
      </c>
      <c r="I405" s="14">
        <v>350</v>
      </c>
      <c r="J405" s="15">
        <f t="shared" si="136"/>
        <v>100</v>
      </c>
      <c r="K405" s="19">
        <f t="shared" si="137"/>
        <v>1.4</v>
      </c>
      <c r="L405" s="16">
        <v>300</v>
      </c>
      <c r="M405" s="16">
        <v>260</v>
      </c>
      <c r="N405" s="16">
        <v>420</v>
      </c>
      <c r="O405" s="16">
        <f t="shared" si="129"/>
        <v>1.2</v>
      </c>
      <c r="P405" s="13"/>
      <c r="Q405" s="14">
        <f t="shared" si="138"/>
        <v>340</v>
      </c>
    </row>
    <row r="406" spans="1:17" s="45" customFormat="1" x14ac:dyDescent="0.2">
      <c r="A406" s="14">
        <f t="shared" si="139"/>
        <v>359</v>
      </c>
      <c r="B406" s="14" t="s">
        <v>1692</v>
      </c>
      <c r="C406" s="8" t="s">
        <v>1754</v>
      </c>
      <c r="D406" s="14">
        <v>130</v>
      </c>
      <c r="E406" s="13">
        <v>130</v>
      </c>
      <c r="F406" s="13">
        <f t="shared" si="130"/>
        <v>0</v>
      </c>
      <c r="G406" s="13">
        <f t="shared" si="135"/>
        <v>140</v>
      </c>
      <c r="H406" s="13">
        <v>150</v>
      </c>
      <c r="I406" s="14">
        <v>250</v>
      </c>
      <c r="J406" s="15">
        <f t="shared" si="136"/>
        <v>100</v>
      </c>
      <c r="K406" s="19">
        <f t="shared" si="137"/>
        <v>1.6666666666666667</v>
      </c>
      <c r="L406" s="16">
        <v>215</v>
      </c>
      <c r="M406" s="16">
        <v>180</v>
      </c>
      <c r="N406" s="16">
        <v>270</v>
      </c>
      <c r="O406" s="16">
        <f t="shared" si="129"/>
        <v>1.08</v>
      </c>
      <c r="P406" s="13"/>
      <c r="Q406" s="14">
        <f t="shared" si="138"/>
        <v>240</v>
      </c>
    </row>
    <row r="407" spans="1:17" s="45" customFormat="1" x14ac:dyDescent="0.2">
      <c r="A407" s="14">
        <f t="shared" si="139"/>
        <v>360</v>
      </c>
      <c r="B407" s="14" t="s">
        <v>1693</v>
      </c>
      <c r="C407" s="8" t="s">
        <v>1755</v>
      </c>
      <c r="D407" s="14">
        <v>230</v>
      </c>
      <c r="E407" s="13">
        <v>230</v>
      </c>
      <c r="F407" s="13">
        <f t="shared" si="130"/>
        <v>0</v>
      </c>
      <c r="G407" s="13">
        <f t="shared" si="135"/>
        <v>240</v>
      </c>
      <c r="H407" s="13">
        <v>250</v>
      </c>
      <c r="I407" s="14">
        <v>350</v>
      </c>
      <c r="J407" s="15">
        <f t="shared" si="136"/>
        <v>100</v>
      </c>
      <c r="K407" s="19">
        <f t="shared" si="137"/>
        <v>1.4</v>
      </c>
      <c r="L407" s="16">
        <v>300</v>
      </c>
      <c r="M407" s="16">
        <v>260</v>
      </c>
      <c r="N407" s="16">
        <v>420</v>
      </c>
      <c r="O407" s="16">
        <f t="shared" si="129"/>
        <v>1.2</v>
      </c>
      <c r="P407" s="13"/>
      <c r="Q407" s="14">
        <f t="shared" si="138"/>
        <v>340</v>
      </c>
    </row>
    <row r="408" spans="1:17" s="45" customFormat="1" x14ac:dyDescent="0.2">
      <c r="A408" s="14">
        <f t="shared" si="139"/>
        <v>361</v>
      </c>
      <c r="B408" s="14" t="s">
        <v>1694</v>
      </c>
      <c r="C408" s="8" t="s">
        <v>1756</v>
      </c>
      <c r="D408" s="14">
        <v>130</v>
      </c>
      <c r="E408" s="13">
        <v>130</v>
      </c>
      <c r="F408" s="13">
        <f t="shared" si="130"/>
        <v>0</v>
      </c>
      <c r="G408" s="13">
        <f t="shared" si="135"/>
        <v>140</v>
      </c>
      <c r="H408" s="13">
        <v>150</v>
      </c>
      <c r="I408" s="14">
        <v>250</v>
      </c>
      <c r="J408" s="15">
        <f t="shared" si="136"/>
        <v>100</v>
      </c>
      <c r="K408" s="19">
        <f t="shared" si="137"/>
        <v>1.6666666666666667</v>
      </c>
      <c r="L408" s="16">
        <v>215</v>
      </c>
      <c r="M408" s="16">
        <v>180</v>
      </c>
      <c r="N408" s="16">
        <v>270</v>
      </c>
      <c r="O408" s="16">
        <f t="shared" ref="O408:O439" si="140">N408/I408</f>
        <v>1.08</v>
      </c>
      <c r="P408" s="13"/>
      <c r="Q408" s="14">
        <f t="shared" si="138"/>
        <v>240</v>
      </c>
    </row>
    <row r="409" spans="1:17" s="45" customFormat="1" x14ac:dyDescent="0.2">
      <c r="A409" s="14">
        <f t="shared" si="139"/>
        <v>362</v>
      </c>
      <c r="B409" s="14" t="s">
        <v>1695</v>
      </c>
      <c r="C409" s="8" t="s">
        <v>1757</v>
      </c>
      <c r="D409" s="14">
        <v>230</v>
      </c>
      <c r="E409" s="13">
        <v>230</v>
      </c>
      <c r="F409" s="13">
        <f t="shared" si="130"/>
        <v>0</v>
      </c>
      <c r="G409" s="13">
        <f t="shared" si="135"/>
        <v>240</v>
      </c>
      <c r="H409" s="13">
        <v>250</v>
      </c>
      <c r="I409" s="14">
        <v>350</v>
      </c>
      <c r="J409" s="15">
        <f t="shared" si="136"/>
        <v>100</v>
      </c>
      <c r="K409" s="19">
        <f t="shared" si="137"/>
        <v>1.4</v>
      </c>
      <c r="L409" s="16">
        <v>300</v>
      </c>
      <c r="M409" s="16">
        <v>260</v>
      </c>
      <c r="N409" s="16">
        <v>420</v>
      </c>
      <c r="O409" s="16">
        <f t="shared" si="140"/>
        <v>1.2</v>
      </c>
      <c r="P409" s="13"/>
      <c r="Q409" s="14">
        <f t="shared" si="138"/>
        <v>340</v>
      </c>
    </row>
    <row r="410" spans="1:17" s="45" customFormat="1" x14ac:dyDescent="0.2">
      <c r="A410" s="14">
        <f t="shared" si="139"/>
        <v>363</v>
      </c>
      <c r="B410" s="14" t="s">
        <v>1696</v>
      </c>
      <c r="C410" s="8" t="s">
        <v>1758</v>
      </c>
      <c r="D410" s="14">
        <v>130</v>
      </c>
      <c r="E410" s="13">
        <v>130</v>
      </c>
      <c r="F410" s="13">
        <f t="shared" si="130"/>
        <v>0</v>
      </c>
      <c r="G410" s="13">
        <f t="shared" si="135"/>
        <v>140</v>
      </c>
      <c r="H410" s="13">
        <v>150</v>
      </c>
      <c r="I410" s="14">
        <v>250</v>
      </c>
      <c r="J410" s="15">
        <f t="shared" si="136"/>
        <v>100</v>
      </c>
      <c r="K410" s="19">
        <f t="shared" si="137"/>
        <v>1.6666666666666667</v>
      </c>
      <c r="L410" s="16">
        <v>215</v>
      </c>
      <c r="M410" s="16">
        <v>180</v>
      </c>
      <c r="N410" s="16">
        <v>270</v>
      </c>
      <c r="O410" s="16">
        <f t="shared" si="140"/>
        <v>1.08</v>
      </c>
      <c r="P410" s="13"/>
      <c r="Q410" s="14">
        <f t="shared" si="138"/>
        <v>240</v>
      </c>
    </row>
    <row r="411" spans="1:17" s="45" customFormat="1" x14ac:dyDescent="0.2">
      <c r="A411" s="14">
        <f t="shared" si="139"/>
        <v>364</v>
      </c>
      <c r="B411" s="14" t="s">
        <v>1697</v>
      </c>
      <c r="C411" s="8" t="s">
        <v>1759</v>
      </c>
      <c r="D411" s="14">
        <v>230</v>
      </c>
      <c r="E411" s="13">
        <v>230</v>
      </c>
      <c r="F411" s="13">
        <f t="shared" si="130"/>
        <v>0</v>
      </c>
      <c r="G411" s="13">
        <f t="shared" si="135"/>
        <v>240</v>
      </c>
      <c r="H411" s="13">
        <v>250</v>
      </c>
      <c r="I411" s="14">
        <v>350</v>
      </c>
      <c r="J411" s="15">
        <f t="shared" si="136"/>
        <v>100</v>
      </c>
      <c r="K411" s="19">
        <f t="shared" si="137"/>
        <v>1.4</v>
      </c>
      <c r="L411" s="16">
        <v>300</v>
      </c>
      <c r="M411" s="16">
        <v>260</v>
      </c>
      <c r="N411" s="16">
        <v>420</v>
      </c>
      <c r="O411" s="16">
        <f t="shared" si="140"/>
        <v>1.2</v>
      </c>
      <c r="P411" s="13"/>
      <c r="Q411" s="14">
        <f t="shared" si="138"/>
        <v>340</v>
      </c>
    </row>
    <row r="412" spans="1:17" s="45" customFormat="1" x14ac:dyDescent="0.2">
      <c r="A412" s="14">
        <f t="shared" si="139"/>
        <v>365</v>
      </c>
      <c r="B412" s="14" t="s">
        <v>1698</v>
      </c>
      <c r="C412" s="8" t="s">
        <v>1760</v>
      </c>
      <c r="D412" s="14">
        <v>130</v>
      </c>
      <c r="E412" s="13">
        <v>130</v>
      </c>
      <c r="F412" s="13">
        <f t="shared" si="130"/>
        <v>0</v>
      </c>
      <c r="G412" s="13">
        <f t="shared" si="135"/>
        <v>140</v>
      </c>
      <c r="H412" s="13">
        <v>150</v>
      </c>
      <c r="I412" s="14">
        <v>250</v>
      </c>
      <c r="J412" s="15">
        <f t="shared" si="136"/>
        <v>100</v>
      </c>
      <c r="K412" s="19">
        <f t="shared" si="137"/>
        <v>1.6666666666666667</v>
      </c>
      <c r="L412" s="16">
        <v>215</v>
      </c>
      <c r="M412" s="16">
        <v>180</v>
      </c>
      <c r="N412" s="16">
        <v>270</v>
      </c>
      <c r="O412" s="16">
        <f t="shared" si="140"/>
        <v>1.08</v>
      </c>
      <c r="P412" s="13"/>
      <c r="Q412" s="14">
        <f t="shared" si="138"/>
        <v>240</v>
      </c>
    </row>
    <row r="413" spans="1:17" s="45" customFormat="1" x14ac:dyDescent="0.2">
      <c r="A413" s="14">
        <f t="shared" si="139"/>
        <v>366</v>
      </c>
      <c r="B413" s="14" t="s">
        <v>1699</v>
      </c>
      <c r="C413" s="8" t="s">
        <v>1761</v>
      </c>
      <c r="D413" s="14">
        <v>149</v>
      </c>
      <c r="E413" s="13">
        <v>150</v>
      </c>
      <c r="F413" s="13">
        <f t="shared" si="130"/>
        <v>1</v>
      </c>
      <c r="G413" s="13">
        <f t="shared" si="135"/>
        <v>160</v>
      </c>
      <c r="H413" s="13">
        <v>150</v>
      </c>
      <c r="I413" s="14">
        <v>250</v>
      </c>
      <c r="J413" s="15">
        <f t="shared" si="136"/>
        <v>100</v>
      </c>
      <c r="K413" s="19">
        <f t="shared" si="137"/>
        <v>1.6666666666666667</v>
      </c>
      <c r="L413" s="16" t="s">
        <v>1466</v>
      </c>
      <c r="M413" s="16" t="s">
        <v>1466</v>
      </c>
      <c r="N413" s="16" t="s">
        <v>1466</v>
      </c>
      <c r="O413" s="16" t="e">
        <f t="shared" si="140"/>
        <v>#VALUE!</v>
      </c>
      <c r="P413" s="13"/>
      <c r="Q413" s="14">
        <f t="shared" si="138"/>
        <v>240</v>
      </c>
    </row>
    <row r="414" spans="1:17" s="45" customFormat="1" x14ac:dyDescent="0.2">
      <c r="A414" s="14">
        <f t="shared" si="139"/>
        <v>367</v>
      </c>
      <c r="B414" s="14" t="s">
        <v>1700</v>
      </c>
      <c r="C414" s="8" t="s">
        <v>96</v>
      </c>
      <c r="D414" s="14">
        <v>260</v>
      </c>
      <c r="E414" s="13">
        <v>260</v>
      </c>
      <c r="F414" s="13">
        <f t="shared" si="130"/>
        <v>0</v>
      </c>
      <c r="G414" s="13">
        <f t="shared" si="135"/>
        <v>270</v>
      </c>
      <c r="H414" s="13">
        <v>250</v>
      </c>
      <c r="I414" s="14">
        <v>350</v>
      </c>
      <c r="J414" s="15">
        <f t="shared" si="136"/>
        <v>100</v>
      </c>
      <c r="K414" s="19">
        <f t="shared" si="137"/>
        <v>1.4</v>
      </c>
      <c r="L414" s="16">
        <v>230</v>
      </c>
      <c r="M414" s="16">
        <v>200</v>
      </c>
      <c r="N414" s="16">
        <v>350</v>
      </c>
      <c r="O414" s="16">
        <f t="shared" si="140"/>
        <v>1</v>
      </c>
      <c r="P414" s="13"/>
      <c r="Q414" s="14">
        <f t="shared" si="138"/>
        <v>340</v>
      </c>
    </row>
    <row r="415" spans="1:17" s="45" customFormat="1" x14ac:dyDescent="0.2">
      <c r="A415" s="14">
        <f t="shared" si="139"/>
        <v>368</v>
      </c>
      <c r="B415" s="14" t="s">
        <v>1701</v>
      </c>
      <c r="C415" s="8" t="s">
        <v>97</v>
      </c>
      <c r="D415" s="14">
        <v>135</v>
      </c>
      <c r="E415" s="13">
        <v>140</v>
      </c>
      <c r="F415" s="13">
        <f t="shared" si="130"/>
        <v>5</v>
      </c>
      <c r="G415" s="13">
        <f t="shared" si="135"/>
        <v>150</v>
      </c>
      <c r="H415" s="13">
        <v>150</v>
      </c>
      <c r="I415" s="14">
        <v>250</v>
      </c>
      <c r="J415" s="15">
        <f t="shared" si="136"/>
        <v>100</v>
      </c>
      <c r="K415" s="19">
        <f t="shared" si="137"/>
        <v>1.6666666666666667</v>
      </c>
      <c r="L415" s="16">
        <v>165</v>
      </c>
      <c r="M415" s="16">
        <v>145</v>
      </c>
      <c r="N415" s="16">
        <v>260</v>
      </c>
      <c r="O415" s="16">
        <f t="shared" si="140"/>
        <v>1.04</v>
      </c>
      <c r="P415" s="13"/>
      <c r="Q415" s="14">
        <f t="shared" si="138"/>
        <v>240</v>
      </c>
    </row>
    <row r="416" spans="1:17" s="45" customFormat="1" x14ac:dyDescent="0.2">
      <c r="A416" s="14">
        <f t="shared" si="139"/>
        <v>369</v>
      </c>
      <c r="B416" s="14" t="s">
        <v>1702</v>
      </c>
      <c r="C416" s="8" t="s">
        <v>98</v>
      </c>
      <c r="D416" s="14">
        <v>223</v>
      </c>
      <c r="E416" s="13">
        <v>220</v>
      </c>
      <c r="F416" s="13">
        <f t="shared" si="130"/>
        <v>-3</v>
      </c>
      <c r="G416" s="13">
        <f t="shared" si="135"/>
        <v>230</v>
      </c>
      <c r="H416" s="13">
        <v>250</v>
      </c>
      <c r="I416" s="14">
        <v>350</v>
      </c>
      <c r="J416" s="15">
        <f t="shared" si="136"/>
        <v>100</v>
      </c>
      <c r="K416" s="19">
        <f t="shared" si="137"/>
        <v>1.4</v>
      </c>
      <c r="L416" s="16">
        <v>230</v>
      </c>
      <c r="M416" s="16">
        <v>200</v>
      </c>
      <c r="N416" s="16">
        <v>350</v>
      </c>
      <c r="O416" s="16">
        <f t="shared" si="140"/>
        <v>1</v>
      </c>
      <c r="P416" s="13"/>
      <c r="Q416" s="14">
        <f t="shared" si="138"/>
        <v>340</v>
      </c>
    </row>
    <row r="417" spans="1:17" s="45" customFormat="1" x14ac:dyDescent="0.2">
      <c r="A417" s="14">
        <f t="shared" si="139"/>
        <v>370</v>
      </c>
      <c r="B417" s="14" t="s">
        <v>1703</v>
      </c>
      <c r="C417" s="8" t="s">
        <v>99</v>
      </c>
      <c r="D417" s="14">
        <v>148</v>
      </c>
      <c r="E417" s="13">
        <v>150</v>
      </c>
      <c r="F417" s="13">
        <f t="shared" si="130"/>
        <v>2</v>
      </c>
      <c r="G417" s="13">
        <f t="shared" si="135"/>
        <v>160</v>
      </c>
      <c r="H417" s="13">
        <v>150</v>
      </c>
      <c r="I417" s="14">
        <v>250</v>
      </c>
      <c r="J417" s="15">
        <f t="shared" si="136"/>
        <v>100</v>
      </c>
      <c r="K417" s="19">
        <f t="shared" si="137"/>
        <v>1.6666666666666667</v>
      </c>
      <c r="L417" s="16">
        <v>165</v>
      </c>
      <c r="M417" s="16">
        <v>145</v>
      </c>
      <c r="N417" s="16">
        <v>260</v>
      </c>
      <c r="O417" s="16">
        <f t="shared" si="140"/>
        <v>1.04</v>
      </c>
      <c r="P417" s="13"/>
      <c r="Q417" s="14">
        <f t="shared" si="138"/>
        <v>240</v>
      </c>
    </row>
    <row r="418" spans="1:17" s="45" customFormat="1" x14ac:dyDescent="0.2">
      <c r="A418" s="14">
        <f t="shared" si="139"/>
        <v>371</v>
      </c>
      <c r="B418" s="14" t="s">
        <v>1704</v>
      </c>
      <c r="C418" s="8" t="s">
        <v>100</v>
      </c>
      <c r="D418" s="14">
        <v>282</v>
      </c>
      <c r="E418" s="13">
        <v>280</v>
      </c>
      <c r="F418" s="13">
        <f t="shared" si="130"/>
        <v>-2</v>
      </c>
      <c r="G418" s="13">
        <f t="shared" si="135"/>
        <v>290</v>
      </c>
      <c r="H418" s="13">
        <v>300</v>
      </c>
      <c r="I418" s="14">
        <v>350</v>
      </c>
      <c r="J418" s="15">
        <f t="shared" si="136"/>
        <v>50</v>
      </c>
      <c r="K418" s="19">
        <f t="shared" si="137"/>
        <v>1.1666666666666667</v>
      </c>
      <c r="L418" s="16">
        <v>230</v>
      </c>
      <c r="M418" s="16">
        <v>200</v>
      </c>
      <c r="N418" s="16">
        <v>370</v>
      </c>
      <c r="O418" s="16">
        <f t="shared" si="140"/>
        <v>1.0571428571428572</v>
      </c>
      <c r="P418" s="13"/>
      <c r="Q418" s="14">
        <f t="shared" si="138"/>
        <v>340</v>
      </c>
    </row>
    <row r="419" spans="1:17" s="45" customFormat="1" x14ac:dyDescent="0.2">
      <c r="A419" s="14">
        <f t="shared" si="139"/>
        <v>372</v>
      </c>
      <c r="B419" s="14" t="s">
        <v>1705</v>
      </c>
      <c r="C419" s="8" t="s">
        <v>118</v>
      </c>
      <c r="D419" s="14">
        <v>182</v>
      </c>
      <c r="E419" s="13">
        <v>180</v>
      </c>
      <c r="F419" s="13">
        <f t="shared" si="130"/>
        <v>-2</v>
      </c>
      <c r="G419" s="13">
        <f t="shared" si="135"/>
        <v>190</v>
      </c>
      <c r="H419" s="13">
        <v>200</v>
      </c>
      <c r="I419" s="14">
        <v>250</v>
      </c>
      <c r="J419" s="15">
        <f t="shared" si="136"/>
        <v>50</v>
      </c>
      <c r="K419" s="19">
        <f t="shared" si="137"/>
        <v>1.25</v>
      </c>
      <c r="L419" s="16">
        <v>165</v>
      </c>
      <c r="M419" s="16">
        <v>145</v>
      </c>
      <c r="N419" s="16">
        <v>250</v>
      </c>
      <c r="O419" s="16">
        <f t="shared" si="140"/>
        <v>1</v>
      </c>
      <c r="P419" s="13"/>
      <c r="Q419" s="14">
        <f t="shared" si="138"/>
        <v>240</v>
      </c>
    </row>
    <row r="420" spans="1:17" s="45" customFormat="1" x14ac:dyDescent="0.2">
      <c r="A420" s="14">
        <f t="shared" si="139"/>
        <v>373</v>
      </c>
      <c r="B420" s="14" t="s">
        <v>1000</v>
      </c>
      <c r="C420" s="8" t="s">
        <v>119</v>
      </c>
      <c r="D420" s="14">
        <v>176</v>
      </c>
      <c r="E420" s="13">
        <v>180</v>
      </c>
      <c r="F420" s="13">
        <f t="shared" si="130"/>
        <v>4</v>
      </c>
      <c r="G420" s="13">
        <f t="shared" si="135"/>
        <v>190</v>
      </c>
      <c r="H420" s="13">
        <v>200</v>
      </c>
      <c r="I420" s="14">
        <v>250</v>
      </c>
      <c r="J420" s="15">
        <f t="shared" si="136"/>
        <v>50</v>
      </c>
      <c r="K420" s="19">
        <f t="shared" si="137"/>
        <v>1.25</v>
      </c>
      <c r="L420" s="16">
        <v>230</v>
      </c>
      <c r="M420" s="16">
        <v>200</v>
      </c>
      <c r="N420" s="16">
        <v>300</v>
      </c>
      <c r="O420" s="16">
        <f t="shared" si="140"/>
        <v>1.2</v>
      </c>
      <c r="P420" s="13"/>
      <c r="Q420" s="14">
        <f t="shared" si="138"/>
        <v>240</v>
      </c>
    </row>
    <row r="421" spans="1:17" s="45" customFormat="1" x14ac:dyDescent="0.2">
      <c r="A421" s="14">
        <f t="shared" si="139"/>
        <v>374</v>
      </c>
      <c r="B421" s="14" t="s">
        <v>1198</v>
      </c>
      <c r="C421" s="8" t="s">
        <v>120</v>
      </c>
      <c r="D421" s="14"/>
      <c r="E421" s="13"/>
      <c r="F421" s="13"/>
      <c r="G421" s="13"/>
      <c r="H421" s="13"/>
      <c r="I421" s="14"/>
      <c r="J421" s="15"/>
      <c r="K421" s="19"/>
      <c r="L421" s="16">
        <v>165</v>
      </c>
      <c r="M421" s="16">
        <v>145</v>
      </c>
      <c r="N421" s="16">
        <v>220</v>
      </c>
      <c r="O421" s="16" t="e">
        <f t="shared" si="140"/>
        <v>#DIV/0!</v>
      </c>
      <c r="P421" s="13"/>
      <c r="Q421" s="14">
        <v>190</v>
      </c>
    </row>
    <row r="422" spans="1:17" s="45" customFormat="1" x14ac:dyDescent="0.2">
      <c r="A422" s="14">
        <f t="shared" si="139"/>
        <v>375</v>
      </c>
      <c r="B422" s="14" t="s">
        <v>1706</v>
      </c>
      <c r="C422" s="8" t="s">
        <v>121</v>
      </c>
      <c r="D422" s="14"/>
      <c r="E422" s="13"/>
      <c r="F422" s="13"/>
      <c r="G422" s="13"/>
      <c r="H422" s="13"/>
      <c r="I422" s="14"/>
      <c r="J422" s="15"/>
      <c r="K422" s="19"/>
      <c r="L422" s="16">
        <v>210</v>
      </c>
      <c r="M422" s="16">
        <v>180</v>
      </c>
      <c r="N422" s="16">
        <v>300</v>
      </c>
      <c r="O422" s="16" t="e">
        <f t="shared" si="140"/>
        <v>#DIV/0!</v>
      </c>
      <c r="P422" s="13"/>
      <c r="Q422" s="14">
        <v>240</v>
      </c>
    </row>
    <row r="423" spans="1:17" s="45" customFormat="1" x14ac:dyDescent="0.2">
      <c r="A423" s="14">
        <f t="shared" si="139"/>
        <v>376</v>
      </c>
      <c r="B423" s="14" t="s">
        <v>1707</v>
      </c>
      <c r="C423" s="8" t="s">
        <v>1260</v>
      </c>
      <c r="D423" s="14"/>
      <c r="E423" s="13"/>
      <c r="F423" s="13"/>
      <c r="G423" s="13"/>
      <c r="H423" s="13"/>
      <c r="I423" s="14"/>
      <c r="J423" s="15"/>
      <c r="K423" s="19"/>
      <c r="L423" s="16">
        <v>120</v>
      </c>
      <c r="M423" s="16">
        <v>100</v>
      </c>
      <c r="N423" s="16">
        <v>220</v>
      </c>
      <c r="O423" s="16" t="e">
        <f t="shared" si="140"/>
        <v>#DIV/0!</v>
      </c>
      <c r="P423" s="13"/>
      <c r="Q423" s="14">
        <v>190</v>
      </c>
    </row>
    <row r="424" spans="1:17" s="45" customFormat="1" x14ac:dyDescent="0.2">
      <c r="A424" s="14">
        <f t="shared" si="139"/>
        <v>377</v>
      </c>
      <c r="B424" s="14" t="s">
        <v>1708</v>
      </c>
      <c r="C424" s="8" t="s">
        <v>920</v>
      </c>
      <c r="D424" s="14"/>
      <c r="E424" s="13"/>
      <c r="F424" s="13"/>
      <c r="G424" s="13"/>
      <c r="H424" s="13"/>
      <c r="I424" s="14"/>
      <c r="J424" s="15"/>
      <c r="K424" s="19"/>
      <c r="L424" s="16">
        <v>230</v>
      </c>
      <c r="M424" s="16">
        <v>200</v>
      </c>
      <c r="N424" s="16">
        <v>300</v>
      </c>
      <c r="O424" s="16" t="e">
        <f t="shared" si="140"/>
        <v>#DIV/0!</v>
      </c>
      <c r="P424" s="13"/>
      <c r="Q424" s="14">
        <v>240</v>
      </c>
    </row>
    <row r="425" spans="1:17" s="45" customFormat="1" x14ac:dyDescent="0.2">
      <c r="A425" s="14">
        <f t="shared" si="139"/>
        <v>378</v>
      </c>
      <c r="B425" s="14" t="s">
        <v>303</v>
      </c>
      <c r="C425" s="8" t="s">
        <v>1261</v>
      </c>
      <c r="D425" s="14"/>
      <c r="E425" s="13"/>
      <c r="F425" s="13"/>
      <c r="G425" s="13"/>
      <c r="H425" s="13"/>
      <c r="I425" s="14"/>
      <c r="J425" s="15"/>
      <c r="K425" s="19"/>
      <c r="L425" s="16">
        <v>165</v>
      </c>
      <c r="M425" s="16">
        <v>145</v>
      </c>
      <c r="N425" s="16">
        <v>220</v>
      </c>
      <c r="O425" s="16" t="e">
        <f t="shared" si="140"/>
        <v>#DIV/0!</v>
      </c>
      <c r="P425" s="13"/>
      <c r="Q425" s="14">
        <v>190</v>
      </c>
    </row>
    <row r="426" spans="1:17" s="45" customFormat="1" x14ac:dyDescent="0.2">
      <c r="A426" s="14">
        <f t="shared" si="139"/>
        <v>379</v>
      </c>
      <c r="B426" s="14" t="s">
        <v>304</v>
      </c>
      <c r="C426" s="8" t="s">
        <v>1262</v>
      </c>
      <c r="D426" s="14"/>
      <c r="E426" s="13"/>
      <c r="F426" s="13"/>
      <c r="G426" s="13"/>
      <c r="H426" s="13"/>
      <c r="I426" s="14"/>
      <c r="J426" s="15"/>
      <c r="K426" s="19"/>
      <c r="L426" s="16">
        <v>230</v>
      </c>
      <c r="M426" s="16">
        <v>2500</v>
      </c>
      <c r="N426" s="16">
        <v>300</v>
      </c>
      <c r="O426" s="16" t="e">
        <f t="shared" si="140"/>
        <v>#DIV/0!</v>
      </c>
      <c r="P426" s="13"/>
      <c r="Q426" s="14">
        <v>240</v>
      </c>
    </row>
    <row r="427" spans="1:17" s="45" customFormat="1" x14ac:dyDescent="0.2">
      <c r="A427" s="14">
        <f t="shared" si="139"/>
        <v>380</v>
      </c>
      <c r="B427" s="14" t="s">
        <v>305</v>
      </c>
      <c r="C427" s="8" t="s">
        <v>1263</v>
      </c>
      <c r="D427" s="14"/>
      <c r="E427" s="13"/>
      <c r="F427" s="13"/>
      <c r="G427" s="13"/>
      <c r="H427" s="13"/>
      <c r="I427" s="14"/>
      <c r="J427" s="15"/>
      <c r="K427" s="19"/>
      <c r="L427" s="16">
        <v>165</v>
      </c>
      <c r="M427" s="16">
        <v>145</v>
      </c>
      <c r="N427" s="16">
        <v>220</v>
      </c>
      <c r="O427" s="16" t="e">
        <f t="shared" si="140"/>
        <v>#DIV/0!</v>
      </c>
      <c r="P427" s="13"/>
      <c r="Q427" s="14">
        <v>190</v>
      </c>
    </row>
    <row r="428" spans="1:17" s="45" customFormat="1" x14ac:dyDescent="0.2">
      <c r="A428" s="17"/>
      <c r="B428" s="17"/>
      <c r="C428" s="6" t="s">
        <v>694</v>
      </c>
      <c r="D428" s="21"/>
      <c r="E428" s="13"/>
      <c r="F428" s="13">
        <f t="shared" ref="F428:F451" si="141">E428-D428</f>
        <v>0</v>
      </c>
      <c r="G428" s="13"/>
      <c r="H428" s="13"/>
      <c r="I428" s="14"/>
      <c r="J428" s="15"/>
      <c r="K428" s="19"/>
      <c r="L428" s="16"/>
      <c r="M428" s="16"/>
      <c r="N428" s="16"/>
      <c r="O428" s="16" t="e">
        <f t="shared" si="140"/>
        <v>#DIV/0!</v>
      </c>
      <c r="P428" s="13"/>
      <c r="Q428" s="14"/>
    </row>
    <row r="429" spans="1:17" s="45" customFormat="1" x14ac:dyDescent="0.2">
      <c r="A429" s="57">
        <v>381</v>
      </c>
      <c r="B429" s="14" t="s">
        <v>306</v>
      </c>
      <c r="C429" s="8" t="s">
        <v>307</v>
      </c>
      <c r="D429" s="14">
        <v>170</v>
      </c>
      <c r="E429" s="13">
        <v>170</v>
      </c>
      <c r="F429" s="13">
        <f t="shared" si="141"/>
        <v>0</v>
      </c>
      <c r="G429" s="13">
        <f>E429+10</f>
        <v>180</v>
      </c>
      <c r="H429" s="13">
        <v>200</v>
      </c>
      <c r="I429" s="14">
        <v>250</v>
      </c>
      <c r="J429" s="15">
        <f>I429-H429</f>
        <v>50</v>
      </c>
      <c r="K429" s="19">
        <f>I429/H429</f>
        <v>1.25</v>
      </c>
      <c r="L429" s="16">
        <v>230</v>
      </c>
      <c r="M429" s="16">
        <v>190</v>
      </c>
      <c r="N429" s="16">
        <v>300</v>
      </c>
      <c r="O429" s="16">
        <f t="shared" si="140"/>
        <v>1.2</v>
      </c>
      <c r="P429" s="13">
        <f>I429*1.2</f>
        <v>300</v>
      </c>
      <c r="Q429" s="14">
        <f>I429-10</f>
        <v>240</v>
      </c>
    </row>
    <row r="430" spans="1:17" s="45" customFormat="1" x14ac:dyDescent="0.2">
      <c r="A430" s="57">
        <v>382</v>
      </c>
      <c r="B430" s="14" t="s">
        <v>309</v>
      </c>
      <c r="C430" s="8" t="s">
        <v>308</v>
      </c>
      <c r="D430" s="14">
        <v>405</v>
      </c>
      <c r="E430" s="13">
        <v>410</v>
      </c>
      <c r="F430" s="13">
        <f t="shared" si="141"/>
        <v>5</v>
      </c>
      <c r="G430" s="13">
        <f>E430+10</f>
        <v>420</v>
      </c>
      <c r="H430" s="13">
        <v>400</v>
      </c>
      <c r="I430" s="14">
        <v>500</v>
      </c>
      <c r="J430" s="15">
        <f>I430-H430</f>
        <v>100</v>
      </c>
      <c r="K430" s="19">
        <f>I430/H430</f>
        <v>1.25</v>
      </c>
      <c r="L430" s="16">
        <v>530</v>
      </c>
      <c r="M430" s="16">
        <v>460</v>
      </c>
      <c r="N430" s="16">
        <v>600</v>
      </c>
      <c r="O430" s="16">
        <f t="shared" si="140"/>
        <v>1.2</v>
      </c>
      <c r="P430" s="13">
        <f>I430*1.2</f>
        <v>600</v>
      </c>
      <c r="Q430" s="14">
        <f>I430-10</f>
        <v>490</v>
      </c>
    </row>
    <row r="431" spans="1:17" s="45" customFormat="1" x14ac:dyDescent="0.2">
      <c r="A431" s="14">
        <v>383</v>
      </c>
      <c r="B431" s="20" t="s">
        <v>310</v>
      </c>
      <c r="C431" s="8" t="s">
        <v>695</v>
      </c>
      <c r="D431" s="14">
        <v>375</v>
      </c>
      <c r="E431" s="13">
        <v>380</v>
      </c>
      <c r="F431" s="13">
        <f t="shared" si="141"/>
        <v>5</v>
      </c>
      <c r="G431" s="13">
        <f>E431+10</f>
        <v>390</v>
      </c>
      <c r="H431" s="13">
        <v>400</v>
      </c>
      <c r="I431" s="14">
        <v>500</v>
      </c>
      <c r="J431" s="15">
        <f>I431-H431</f>
        <v>100</v>
      </c>
      <c r="K431" s="19">
        <f>I431/H431</f>
        <v>1.25</v>
      </c>
      <c r="L431" s="16">
        <v>460</v>
      </c>
      <c r="M431" s="16">
        <v>395</v>
      </c>
      <c r="N431" s="16">
        <v>600</v>
      </c>
      <c r="O431" s="16">
        <f t="shared" si="140"/>
        <v>1.2</v>
      </c>
      <c r="P431" s="13">
        <f>I431*1.2</f>
        <v>600</v>
      </c>
      <c r="Q431" s="14">
        <f>I431-10</f>
        <v>490</v>
      </c>
    </row>
    <row r="432" spans="1:17" s="45" customFormat="1" x14ac:dyDescent="0.2">
      <c r="A432" s="14">
        <v>384</v>
      </c>
      <c r="B432" s="20" t="s">
        <v>311</v>
      </c>
      <c r="C432" s="8" t="s">
        <v>696</v>
      </c>
      <c r="D432" s="14">
        <v>256</v>
      </c>
      <c r="E432" s="13">
        <v>260</v>
      </c>
      <c r="F432" s="13">
        <f t="shared" si="141"/>
        <v>4</v>
      </c>
      <c r="G432" s="13">
        <f>E432+10</f>
        <v>270</v>
      </c>
      <c r="H432" s="13">
        <v>250</v>
      </c>
      <c r="I432" s="14">
        <v>350</v>
      </c>
      <c r="J432" s="15">
        <f>I432-H432</f>
        <v>100</v>
      </c>
      <c r="K432" s="19">
        <f>I432/H432</f>
        <v>1.4</v>
      </c>
      <c r="L432" s="16">
        <v>300</v>
      </c>
      <c r="M432" s="16">
        <v>260</v>
      </c>
      <c r="N432" s="16">
        <v>420</v>
      </c>
      <c r="O432" s="16">
        <f t="shared" si="140"/>
        <v>1.2</v>
      </c>
      <c r="P432" s="13">
        <f>I432*1.2</f>
        <v>420</v>
      </c>
      <c r="Q432" s="14">
        <f>I432-10</f>
        <v>340</v>
      </c>
    </row>
    <row r="433" spans="1:17" s="45" customFormat="1" x14ac:dyDescent="0.2">
      <c r="A433" s="14">
        <v>385</v>
      </c>
      <c r="B433" s="20" t="s">
        <v>312</v>
      </c>
      <c r="C433" s="8" t="s">
        <v>697</v>
      </c>
      <c r="D433" s="14">
        <v>169</v>
      </c>
      <c r="E433" s="13">
        <v>170</v>
      </c>
      <c r="F433" s="13">
        <f t="shared" si="141"/>
        <v>1</v>
      </c>
      <c r="G433" s="13">
        <f>E433+10</f>
        <v>180</v>
      </c>
      <c r="H433" s="13">
        <v>200</v>
      </c>
      <c r="I433" s="14">
        <v>250</v>
      </c>
      <c r="J433" s="15">
        <f>I433-H433</f>
        <v>50</v>
      </c>
      <c r="K433" s="19">
        <f>I433/H433</f>
        <v>1.25</v>
      </c>
      <c r="L433" s="16">
        <v>215</v>
      </c>
      <c r="M433" s="16">
        <v>180</v>
      </c>
      <c r="N433" s="16">
        <v>270</v>
      </c>
      <c r="O433" s="16">
        <f t="shared" si="140"/>
        <v>1.08</v>
      </c>
      <c r="P433" s="13">
        <f>I433*1.2</f>
        <v>300</v>
      </c>
      <c r="Q433" s="14">
        <f>I433-10</f>
        <v>240</v>
      </c>
    </row>
    <row r="434" spans="1:17" x14ac:dyDescent="0.2">
      <c r="A434" s="17"/>
      <c r="B434" s="17"/>
      <c r="C434" s="6" t="s">
        <v>698</v>
      </c>
      <c r="D434" s="21"/>
      <c r="E434" s="13"/>
      <c r="F434" s="13">
        <f t="shared" si="141"/>
        <v>0</v>
      </c>
      <c r="G434" s="13"/>
      <c r="H434" s="13"/>
      <c r="I434" s="14"/>
      <c r="J434" s="15"/>
      <c r="K434" s="19"/>
      <c r="L434" s="16"/>
      <c r="M434" s="16"/>
      <c r="N434" s="16"/>
      <c r="O434" s="16" t="e">
        <f t="shared" si="140"/>
        <v>#DIV/0!</v>
      </c>
      <c r="P434" s="13"/>
      <c r="Q434" s="14"/>
    </row>
    <row r="435" spans="1:17" s="45" customFormat="1" x14ac:dyDescent="0.2">
      <c r="A435" s="14">
        <v>386</v>
      </c>
      <c r="B435" s="21" t="s">
        <v>313</v>
      </c>
      <c r="C435" s="8" t="s">
        <v>699</v>
      </c>
      <c r="D435" s="14">
        <v>402</v>
      </c>
      <c r="E435" s="13">
        <v>400</v>
      </c>
      <c r="F435" s="13">
        <f t="shared" si="141"/>
        <v>-2</v>
      </c>
      <c r="G435" s="13">
        <f t="shared" ref="G435:G451" si="142">E435+10</f>
        <v>410</v>
      </c>
      <c r="H435" s="13">
        <v>400</v>
      </c>
      <c r="I435" s="14">
        <v>500</v>
      </c>
      <c r="J435" s="15">
        <f t="shared" ref="J435:J451" si="143">I435-H435</f>
        <v>100</v>
      </c>
      <c r="K435" s="19">
        <f t="shared" ref="K435:K451" si="144">I435/H435</f>
        <v>1.25</v>
      </c>
      <c r="L435" s="16">
        <v>510</v>
      </c>
      <c r="M435" s="16">
        <v>430</v>
      </c>
      <c r="N435" s="16">
        <v>600</v>
      </c>
      <c r="O435" s="16">
        <f t="shared" si="140"/>
        <v>1.2</v>
      </c>
      <c r="P435" s="13"/>
      <c r="Q435" s="14">
        <f t="shared" ref="Q435:Q451" si="145">I435-10</f>
        <v>490</v>
      </c>
    </row>
    <row r="436" spans="1:17" s="45" customFormat="1" ht="30" x14ac:dyDescent="0.2">
      <c r="A436" s="14">
        <f t="shared" ref="A436:A470" si="146">A435+1</f>
        <v>387</v>
      </c>
      <c r="B436" s="21" t="s">
        <v>314</v>
      </c>
      <c r="C436" s="8" t="s">
        <v>700</v>
      </c>
      <c r="D436" s="14">
        <v>254</v>
      </c>
      <c r="E436" s="13">
        <v>250</v>
      </c>
      <c r="F436" s="13">
        <f t="shared" si="141"/>
        <v>-4</v>
      </c>
      <c r="G436" s="13">
        <f t="shared" si="142"/>
        <v>260</v>
      </c>
      <c r="H436" s="13">
        <v>250</v>
      </c>
      <c r="I436" s="14">
        <v>300</v>
      </c>
      <c r="J436" s="15">
        <f t="shared" si="143"/>
        <v>50</v>
      </c>
      <c r="K436" s="19">
        <f t="shared" si="144"/>
        <v>1.2</v>
      </c>
      <c r="L436" s="16">
        <v>260</v>
      </c>
      <c r="M436" s="16">
        <v>230</v>
      </c>
      <c r="N436" s="16">
        <v>360</v>
      </c>
      <c r="O436" s="16">
        <f t="shared" si="140"/>
        <v>1.2</v>
      </c>
      <c r="P436" s="13"/>
      <c r="Q436" s="14">
        <f t="shared" si="145"/>
        <v>290</v>
      </c>
    </row>
    <row r="437" spans="1:17" s="45" customFormat="1" x14ac:dyDescent="0.2">
      <c r="A437" s="14">
        <f t="shared" si="146"/>
        <v>388</v>
      </c>
      <c r="B437" s="21" t="s">
        <v>315</v>
      </c>
      <c r="C437" s="8" t="s">
        <v>701</v>
      </c>
      <c r="D437" s="14">
        <v>299</v>
      </c>
      <c r="E437" s="13">
        <v>300</v>
      </c>
      <c r="F437" s="13">
        <f t="shared" si="141"/>
        <v>1</v>
      </c>
      <c r="G437" s="13">
        <f t="shared" si="142"/>
        <v>310</v>
      </c>
      <c r="H437" s="13">
        <v>300</v>
      </c>
      <c r="I437" s="14">
        <v>350</v>
      </c>
      <c r="J437" s="15">
        <f t="shared" si="143"/>
        <v>50</v>
      </c>
      <c r="K437" s="19">
        <f t="shared" si="144"/>
        <v>1.1666666666666667</v>
      </c>
      <c r="L437" s="16">
        <v>380</v>
      </c>
      <c r="M437" s="16">
        <v>335</v>
      </c>
      <c r="N437" s="16">
        <v>420</v>
      </c>
      <c r="O437" s="16">
        <f t="shared" si="140"/>
        <v>1.2</v>
      </c>
      <c r="P437" s="13"/>
      <c r="Q437" s="14">
        <f t="shared" si="145"/>
        <v>340</v>
      </c>
    </row>
    <row r="438" spans="1:17" s="45" customFormat="1" ht="30" x14ac:dyDescent="0.2">
      <c r="A438" s="14">
        <f t="shared" si="146"/>
        <v>389</v>
      </c>
      <c r="B438" s="20" t="s">
        <v>316</v>
      </c>
      <c r="C438" s="8" t="s">
        <v>702</v>
      </c>
      <c r="D438" s="14">
        <v>561</v>
      </c>
      <c r="E438" s="13">
        <v>560</v>
      </c>
      <c r="F438" s="13">
        <f t="shared" si="141"/>
        <v>-1</v>
      </c>
      <c r="G438" s="13">
        <f t="shared" si="142"/>
        <v>570</v>
      </c>
      <c r="H438" s="13">
        <v>550</v>
      </c>
      <c r="I438" s="14">
        <v>650</v>
      </c>
      <c r="J438" s="15">
        <f t="shared" si="143"/>
        <v>100</v>
      </c>
      <c r="K438" s="19">
        <f t="shared" si="144"/>
        <v>1.1818181818181819</v>
      </c>
      <c r="L438" s="16">
        <v>575</v>
      </c>
      <c r="M438" s="16">
        <v>480</v>
      </c>
      <c r="N438" s="16">
        <v>780</v>
      </c>
      <c r="O438" s="16">
        <f t="shared" si="140"/>
        <v>1.2</v>
      </c>
      <c r="P438" s="13"/>
      <c r="Q438" s="14">
        <f t="shared" si="145"/>
        <v>640</v>
      </c>
    </row>
    <row r="439" spans="1:17" s="45" customFormat="1" x14ac:dyDescent="0.2">
      <c r="A439" s="14">
        <f t="shared" si="146"/>
        <v>390</v>
      </c>
      <c r="B439" s="20" t="s">
        <v>317</v>
      </c>
      <c r="C439" s="8" t="s">
        <v>703</v>
      </c>
      <c r="D439" s="14">
        <v>193</v>
      </c>
      <c r="E439" s="13">
        <v>190</v>
      </c>
      <c r="F439" s="13">
        <f t="shared" si="141"/>
        <v>-3</v>
      </c>
      <c r="G439" s="13">
        <f t="shared" si="142"/>
        <v>200</v>
      </c>
      <c r="H439" s="13">
        <v>200</v>
      </c>
      <c r="I439" s="14">
        <v>250</v>
      </c>
      <c r="J439" s="15">
        <f t="shared" si="143"/>
        <v>50</v>
      </c>
      <c r="K439" s="19">
        <f t="shared" si="144"/>
        <v>1.25</v>
      </c>
      <c r="L439" s="16">
        <v>175</v>
      </c>
      <c r="M439" s="16">
        <v>155</v>
      </c>
      <c r="N439" s="16">
        <v>300</v>
      </c>
      <c r="O439" s="16">
        <f t="shared" si="140"/>
        <v>1.2</v>
      </c>
      <c r="P439" s="13"/>
      <c r="Q439" s="14">
        <f t="shared" si="145"/>
        <v>240</v>
      </c>
    </row>
    <row r="440" spans="1:17" s="45" customFormat="1" ht="30" x14ac:dyDescent="0.2">
      <c r="A440" s="14">
        <f t="shared" si="146"/>
        <v>391</v>
      </c>
      <c r="B440" s="20" t="s">
        <v>1372</v>
      </c>
      <c r="C440" s="8" t="s">
        <v>704</v>
      </c>
      <c r="D440" s="14">
        <v>268</v>
      </c>
      <c r="E440" s="13">
        <v>270</v>
      </c>
      <c r="F440" s="13">
        <f t="shared" si="141"/>
        <v>2</v>
      </c>
      <c r="G440" s="13">
        <f t="shared" si="142"/>
        <v>280</v>
      </c>
      <c r="H440" s="13">
        <v>300</v>
      </c>
      <c r="I440" s="14">
        <v>350</v>
      </c>
      <c r="J440" s="15">
        <f t="shared" si="143"/>
        <v>50</v>
      </c>
      <c r="K440" s="19">
        <f t="shared" si="144"/>
        <v>1.1666666666666667</v>
      </c>
      <c r="L440" s="16">
        <v>395</v>
      </c>
      <c r="M440" s="16">
        <v>340</v>
      </c>
      <c r="N440" s="16">
        <v>420</v>
      </c>
      <c r="O440" s="16">
        <f t="shared" ref="O440:O451" si="147">N440/I440</f>
        <v>1.2</v>
      </c>
      <c r="P440" s="13"/>
      <c r="Q440" s="14">
        <f t="shared" si="145"/>
        <v>340</v>
      </c>
    </row>
    <row r="441" spans="1:17" s="45" customFormat="1" x14ac:dyDescent="0.2">
      <c r="A441" s="14">
        <f t="shared" si="146"/>
        <v>392</v>
      </c>
      <c r="B441" s="20" t="s">
        <v>1375</v>
      </c>
      <c r="C441" s="8" t="s">
        <v>705</v>
      </c>
      <c r="D441" s="14">
        <v>97</v>
      </c>
      <c r="E441" s="13">
        <v>100</v>
      </c>
      <c r="F441" s="13">
        <f t="shared" si="141"/>
        <v>3</v>
      </c>
      <c r="G441" s="13">
        <f t="shared" si="142"/>
        <v>110</v>
      </c>
      <c r="H441" s="13">
        <v>100</v>
      </c>
      <c r="I441" s="14">
        <v>150</v>
      </c>
      <c r="J441" s="15">
        <f t="shared" si="143"/>
        <v>50</v>
      </c>
      <c r="K441" s="19">
        <f t="shared" si="144"/>
        <v>1.5</v>
      </c>
      <c r="L441" s="16">
        <v>120</v>
      </c>
      <c r="M441" s="16">
        <v>105</v>
      </c>
      <c r="N441" s="16">
        <v>160</v>
      </c>
      <c r="O441" s="16">
        <f t="shared" si="147"/>
        <v>1.0666666666666667</v>
      </c>
      <c r="P441" s="13"/>
      <c r="Q441" s="14">
        <f t="shared" si="145"/>
        <v>140</v>
      </c>
    </row>
    <row r="442" spans="1:17" s="45" customFormat="1" x14ac:dyDescent="0.2">
      <c r="A442" s="14">
        <f t="shared" si="146"/>
        <v>393</v>
      </c>
      <c r="B442" s="20" t="s">
        <v>1377</v>
      </c>
      <c r="C442" s="8" t="s">
        <v>706</v>
      </c>
      <c r="D442" s="14">
        <v>106</v>
      </c>
      <c r="E442" s="13">
        <v>110</v>
      </c>
      <c r="F442" s="13">
        <f t="shared" si="141"/>
        <v>4</v>
      </c>
      <c r="G442" s="13">
        <f t="shared" si="142"/>
        <v>120</v>
      </c>
      <c r="H442" s="13">
        <v>100</v>
      </c>
      <c r="I442" s="14">
        <v>150</v>
      </c>
      <c r="J442" s="15">
        <f t="shared" si="143"/>
        <v>50</v>
      </c>
      <c r="K442" s="19">
        <f t="shared" si="144"/>
        <v>1.5</v>
      </c>
      <c r="L442" s="16">
        <v>175</v>
      </c>
      <c r="M442" s="16">
        <v>150</v>
      </c>
      <c r="N442" s="16">
        <v>170</v>
      </c>
      <c r="O442" s="16">
        <f t="shared" si="147"/>
        <v>1.1333333333333333</v>
      </c>
      <c r="P442" s="13"/>
      <c r="Q442" s="14">
        <f t="shared" si="145"/>
        <v>140</v>
      </c>
    </row>
    <row r="443" spans="1:17" s="45" customFormat="1" x14ac:dyDescent="0.2">
      <c r="A443" s="14">
        <f t="shared" si="146"/>
        <v>394</v>
      </c>
      <c r="B443" s="20" t="s">
        <v>1378</v>
      </c>
      <c r="C443" s="8" t="s">
        <v>707</v>
      </c>
      <c r="D443" s="14">
        <v>46</v>
      </c>
      <c r="E443" s="13">
        <v>50</v>
      </c>
      <c r="F443" s="13">
        <f t="shared" si="141"/>
        <v>4</v>
      </c>
      <c r="G443" s="13">
        <f t="shared" si="142"/>
        <v>60</v>
      </c>
      <c r="H443" s="13">
        <v>50</v>
      </c>
      <c r="I443" s="14">
        <v>100</v>
      </c>
      <c r="J443" s="15">
        <f t="shared" si="143"/>
        <v>50</v>
      </c>
      <c r="K443" s="19">
        <f t="shared" si="144"/>
        <v>2</v>
      </c>
      <c r="L443" s="16">
        <v>60</v>
      </c>
      <c r="M443" s="16">
        <v>50</v>
      </c>
      <c r="N443" s="16">
        <v>120</v>
      </c>
      <c r="O443" s="16">
        <f t="shared" si="147"/>
        <v>1.2</v>
      </c>
      <c r="P443" s="13"/>
      <c r="Q443" s="14">
        <f t="shared" si="145"/>
        <v>90</v>
      </c>
    </row>
    <row r="444" spans="1:17" s="45" customFormat="1" x14ac:dyDescent="0.2">
      <c r="A444" s="14">
        <f t="shared" si="146"/>
        <v>395</v>
      </c>
      <c r="B444" s="20" t="s">
        <v>1379</v>
      </c>
      <c r="C444" s="8" t="s">
        <v>708</v>
      </c>
      <c r="D444" s="14">
        <v>80</v>
      </c>
      <c r="E444" s="13">
        <v>80</v>
      </c>
      <c r="F444" s="13">
        <f t="shared" si="141"/>
        <v>0</v>
      </c>
      <c r="G444" s="13">
        <f t="shared" si="142"/>
        <v>90</v>
      </c>
      <c r="H444" s="13">
        <v>100</v>
      </c>
      <c r="I444" s="14">
        <v>150</v>
      </c>
      <c r="J444" s="15">
        <f t="shared" si="143"/>
        <v>50</v>
      </c>
      <c r="K444" s="19">
        <f t="shared" si="144"/>
        <v>1.5</v>
      </c>
      <c r="L444" s="16">
        <v>95</v>
      </c>
      <c r="M444" s="16">
        <v>80</v>
      </c>
      <c r="N444" s="16">
        <v>180</v>
      </c>
      <c r="O444" s="16">
        <f t="shared" si="147"/>
        <v>1.2</v>
      </c>
      <c r="P444" s="13"/>
      <c r="Q444" s="14">
        <f t="shared" si="145"/>
        <v>140</v>
      </c>
    </row>
    <row r="445" spans="1:17" s="45" customFormat="1" ht="30" x14ac:dyDescent="0.2">
      <c r="A445" s="14">
        <f t="shared" si="146"/>
        <v>396</v>
      </c>
      <c r="B445" s="21" t="s">
        <v>1380</v>
      </c>
      <c r="C445" s="8" t="s">
        <v>709</v>
      </c>
      <c r="D445" s="14">
        <v>618</v>
      </c>
      <c r="E445" s="13">
        <v>620</v>
      </c>
      <c r="F445" s="13">
        <f t="shared" si="141"/>
        <v>2</v>
      </c>
      <c r="G445" s="13">
        <f t="shared" si="142"/>
        <v>630</v>
      </c>
      <c r="H445" s="13">
        <v>650</v>
      </c>
      <c r="I445" s="14">
        <v>750</v>
      </c>
      <c r="J445" s="15">
        <f t="shared" si="143"/>
        <v>100</v>
      </c>
      <c r="K445" s="19">
        <f t="shared" si="144"/>
        <v>1.1538461538461537</v>
      </c>
      <c r="L445" s="16">
        <v>0</v>
      </c>
      <c r="M445" s="16">
        <v>720</v>
      </c>
      <c r="N445" s="16">
        <v>900</v>
      </c>
      <c r="O445" s="16">
        <f t="shared" si="147"/>
        <v>1.2</v>
      </c>
      <c r="P445" s="13"/>
      <c r="Q445" s="14">
        <f t="shared" si="145"/>
        <v>740</v>
      </c>
    </row>
    <row r="446" spans="1:17" s="45" customFormat="1" x14ac:dyDescent="0.2">
      <c r="A446" s="14">
        <f t="shared" si="146"/>
        <v>397</v>
      </c>
      <c r="B446" s="20" t="s">
        <v>1380</v>
      </c>
      <c r="C446" s="8" t="s">
        <v>710</v>
      </c>
      <c r="D446" s="23">
        <v>1088</v>
      </c>
      <c r="E446" s="13">
        <v>1090</v>
      </c>
      <c r="F446" s="13">
        <f t="shared" si="141"/>
        <v>2</v>
      </c>
      <c r="G446" s="13">
        <f t="shared" si="142"/>
        <v>1100</v>
      </c>
      <c r="H446" s="13">
        <v>1100</v>
      </c>
      <c r="I446" s="14">
        <v>1300</v>
      </c>
      <c r="J446" s="15">
        <f t="shared" si="143"/>
        <v>200</v>
      </c>
      <c r="K446" s="19">
        <f t="shared" si="144"/>
        <v>1.1818181818181819</v>
      </c>
      <c r="L446" s="16">
        <v>1350</v>
      </c>
      <c r="M446" s="16">
        <v>1190</v>
      </c>
      <c r="N446" s="16">
        <v>1560</v>
      </c>
      <c r="O446" s="16">
        <f t="shared" si="147"/>
        <v>1.2</v>
      </c>
      <c r="P446" s="13"/>
      <c r="Q446" s="14">
        <f t="shared" si="145"/>
        <v>1290</v>
      </c>
    </row>
    <row r="447" spans="1:17" s="45" customFormat="1" x14ac:dyDescent="0.2">
      <c r="A447" s="14">
        <f t="shared" si="146"/>
        <v>398</v>
      </c>
      <c r="B447" s="20" t="s">
        <v>1376</v>
      </c>
      <c r="C447" s="8" t="s">
        <v>711</v>
      </c>
      <c r="D447" s="14">
        <v>275</v>
      </c>
      <c r="E447" s="13">
        <v>280</v>
      </c>
      <c r="F447" s="13">
        <f t="shared" si="141"/>
        <v>5</v>
      </c>
      <c r="G447" s="13">
        <f t="shared" si="142"/>
        <v>290</v>
      </c>
      <c r="H447" s="13">
        <v>300</v>
      </c>
      <c r="I447" s="14">
        <v>350</v>
      </c>
      <c r="J447" s="15">
        <f t="shared" si="143"/>
        <v>50</v>
      </c>
      <c r="K447" s="19">
        <f t="shared" si="144"/>
        <v>1.1666666666666667</v>
      </c>
      <c r="L447" s="16">
        <v>375</v>
      </c>
      <c r="M447" s="16">
        <v>325</v>
      </c>
      <c r="N447" s="16">
        <v>420</v>
      </c>
      <c r="O447" s="16">
        <f t="shared" si="147"/>
        <v>1.2</v>
      </c>
      <c r="P447" s="13"/>
      <c r="Q447" s="14">
        <f t="shared" si="145"/>
        <v>340</v>
      </c>
    </row>
    <row r="448" spans="1:17" s="45" customFormat="1" x14ac:dyDescent="0.2">
      <c r="A448" s="14">
        <f t="shared" si="146"/>
        <v>399</v>
      </c>
      <c r="B448" s="20" t="s">
        <v>1373</v>
      </c>
      <c r="C448" s="8" t="s">
        <v>712</v>
      </c>
      <c r="D448" s="14">
        <v>95</v>
      </c>
      <c r="E448" s="13">
        <v>100</v>
      </c>
      <c r="F448" s="13">
        <f t="shared" si="141"/>
        <v>5</v>
      </c>
      <c r="G448" s="13">
        <f t="shared" si="142"/>
        <v>110</v>
      </c>
      <c r="H448" s="13">
        <v>100</v>
      </c>
      <c r="I448" s="14">
        <v>150</v>
      </c>
      <c r="J448" s="15">
        <f t="shared" si="143"/>
        <v>50</v>
      </c>
      <c r="K448" s="19">
        <f t="shared" si="144"/>
        <v>1.5</v>
      </c>
      <c r="L448" s="16">
        <v>130</v>
      </c>
      <c r="M448" s="16">
        <v>110</v>
      </c>
      <c r="N448" s="16">
        <v>180</v>
      </c>
      <c r="O448" s="16">
        <f t="shared" si="147"/>
        <v>1.2</v>
      </c>
      <c r="P448" s="13"/>
      <c r="Q448" s="14">
        <f t="shared" si="145"/>
        <v>140</v>
      </c>
    </row>
    <row r="449" spans="1:17" s="45" customFormat="1" x14ac:dyDescent="0.2">
      <c r="A449" s="14">
        <f t="shared" si="146"/>
        <v>400</v>
      </c>
      <c r="B449" s="21" t="s">
        <v>1381</v>
      </c>
      <c r="C449" s="8" t="s">
        <v>713</v>
      </c>
      <c r="D449" s="14">
        <v>95</v>
      </c>
      <c r="E449" s="13">
        <v>100</v>
      </c>
      <c r="F449" s="13">
        <f t="shared" si="141"/>
        <v>5</v>
      </c>
      <c r="G449" s="13">
        <f t="shared" si="142"/>
        <v>110</v>
      </c>
      <c r="H449" s="13">
        <v>100</v>
      </c>
      <c r="I449" s="14">
        <v>150</v>
      </c>
      <c r="J449" s="15">
        <f t="shared" si="143"/>
        <v>50</v>
      </c>
      <c r="K449" s="19">
        <f t="shared" si="144"/>
        <v>1.5</v>
      </c>
      <c r="L449" s="16">
        <v>130</v>
      </c>
      <c r="M449" s="16">
        <v>110</v>
      </c>
      <c r="N449" s="16">
        <v>180</v>
      </c>
      <c r="O449" s="16">
        <f t="shared" si="147"/>
        <v>1.2</v>
      </c>
      <c r="P449" s="13"/>
      <c r="Q449" s="14">
        <f t="shared" si="145"/>
        <v>140</v>
      </c>
    </row>
    <row r="450" spans="1:17" s="45" customFormat="1" x14ac:dyDescent="0.2">
      <c r="A450" s="14">
        <f t="shared" si="146"/>
        <v>401</v>
      </c>
      <c r="B450" s="21" t="s">
        <v>1382</v>
      </c>
      <c r="C450" s="8" t="s">
        <v>715</v>
      </c>
      <c r="D450" s="14">
        <v>95</v>
      </c>
      <c r="E450" s="13">
        <v>100</v>
      </c>
      <c r="F450" s="13">
        <f t="shared" si="141"/>
        <v>5</v>
      </c>
      <c r="G450" s="13">
        <f t="shared" si="142"/>
        <v>110</v>
      </c>
      <c r="H450" s="13">
        <v>100</v>
      </c>
      <c r="I450" s="14">
        <v>150</v>
      </c>
      <c r="J450" s="15">
        <f t="shared" si="143"/>
        <v>50</v>
      </c>
      <c r="K450" s="19">
        <f t="shared" si="144"/>
        <v>1.5</v>
      </c>
      <c r="L450" s="16">
        <v>130</v>
      </c>
      <c r="M450" s="16">
        <v>110</v>
      </c>
      <c r="N450" s="16">
        <v>180</v>
      </c>
      <c r="O450" s="16">
        <f t="shared" si="147"/>
        <v>1.2</v>
      </c>
      <c r="P450" s="13"/>
      <c r="Q450" s="14">
        <f t="shared" si="145"/>
        <v>140</v>
      </c>
    </row>
    <row r="451" spans="1:17" s="45" customFormat="1" x14ac:dyDescent="0.2">
      <c r="A451" s="14">
        <f t="shared" si="146"/>
        <v>402</v>
      </c>
      <c r="B451" s="21" t="s">
        <v>1374</v>
      </c>
      <c r="C451" s="8" t="s">
        <v>716</v>
      </c>
      <c r="D451" s="14">
        <v>95</v>
      </c>
      <c r="E451" s="13">
        <v>100</v>
      </c>
      <c r="F451" s="13">
        <f t="shared" si="141"/>
        <v>5</v>
      </c>
      <c r="G451" s="13">
        <f t="shared" si="142"/>
        <v>110</v>
      </c>
      <c r="H451" s="13">
        <v>100</v>
      </c>
      <c r="I451" s="14">
        <v>150</v>
      </c>
      <c r="J451" s="15">
        <f t="shared" si="143"/>
        <v>50</v>
      </c>
      <c r="K451" s="19">
        <f t="shared" si="144"/>
        <v>1.5</v>
      </c>
      <c r="L451" s="16">
        <v>135</v>
      </c>
      <c r="M451" s="16">
        <v>115</v>
      </c>
      <c r="N451" s="16">
        <v>180</v>
      </c>
      <c r="O451" s="16">
        <f t="shared" si="147"/>
        <v>1.2</v>
      </c>
      <c r="P451" s="13"/>
      <c r="Q451" s="14">
        <f t="shared" si="145"/>
        <v>140</v>
      </c>
    </row>
    <row r="452" spans="1:17" s="25" customFormat="1" x14ac:dyDescent="0.2">
      <c r="A452" s="14">
        <f t="shared" si="146"/>
        <v>403</v>
      </c>
      <c r="B452" s="21" t="s">
        <v>1374</v>
      </c>
      <c r="C452" s="47" t="s">
        <v>922</v>
      </c>
      <c r="D452" s="14"/>
      <c r="E452" s="13"/>
      <c r="F452" s="13"/>
      <c r="G452" s="13"/>
      <c r="H452" s="13"/>
      <c r="I452" s="14"/>
      <c r="J452" s="15"/>
      <c r="K452" s="19"/>
      <c r="L452" s="16"/>
      <c r="M452" s="16"/>
      <c r="N452" s="16"/>
      <c r="O452" s="16"/>
      <c r="P452" s="13"/>
      <c r="Q452" s="14">
        <v>290</v>
      </c>
    </row>
    <row r="453" spans="1:17" s="45" customFormat="1" x14ac:dyDescent="0.2">
      <c r="A453" s="14">
        <f t="shared" si="146"/>
        <v>404</v>
      </c>
      <c r="B453" s="21" t="s">
        <v>101</v>
      </c>
      <c r="C453" s="8" t="s">
        <v>717</v>
      </c>
      <c r="D453" s="14">
        <v>243</v>
      </c>
      <c r="E453" s="13">
        <v>240</v>
      </c>
      <c r="F453" s="13">
        <f>E453-D453</f>
        <v>-3</v>
      </c>
      <c r="G453" s="13">
        <f>E453+10</f>
        <v>250</v>
      </c>
      <c r="H453" s="13">
        <v>250</v>
      </c>
      <c r="I453" s="14">
        <v>300</v>
      </c>
      <c r="J453" s="15">
        <f>I453-H453</f>
        <v>50</v>
      </c>
      <c r="K453" s="19">
        <f>I453/H453</f>
        <v>1.2</v>
      </c>
      <c r="L453" s="16">
        <v>315</v>
      </c>
      <c r="M453" s="16">
        <v>260</v>
      </c>
      <c r="N453" s="16">
        <v>360</v>
      </c>
      <c r="O453" s="16">
        <f t="shared" ref="O453:O470" si="148">N453/I453</f>
        <v>1.2</v>
      </c>
      <c r="P453" s="13"/>
      <c r="Q453" s="14">
        <f>I453-10</f>
        <v>290</v>
      </c>
    </row>
    <row r="454" spans="1:17" s="45" customFormat="1" x14ac:dyDescent="0.2">
      <c r="A454" s="14">
        <f t="shared" si="146"/>
        <v>405</v>
      </c>
      <c r="B454" s="20" t="s">
        <v>1377</v>
      </c>
      <c r="C454" s="8" t="s">
        <v>718</v>
      </c>
      <c r="D454" s="14">
        <v>205</v>
      </c>
      <c r="E454" s="13">
        <v>210</v>
      </c>
      <c r="F454" s="13">
        <f>E454-D454</f>
        <v>5</v>
      </c>
      <c r="G454" s="13">
        <f>E454+10</f>
        <v>220</v>
      </c>
      <c r="H454" s="13">
        <v>200</v>
      </c>
      <c r="I454" s="14">
        <v>250</v>
      </c>
      <c r="J454" s="15">
        <f>I454-H454</f>
        <v>50</v>
      </c>
      <c r="K454" s="19">
        <f>I454/H454</f>
        <v>1.25</v>
      </c>
      <c r="L454" s="16">
        <v>165</v>
      </c>
      <c r="M454" s="16">
        <v>145</v>
      </c>
      <c r="N454" s="16">
        <v>250</v>
      </c>
      <c r="O454" s="16">
        <f t="shared" si="148"/>
        <v>1</v>
      </c>
      <c r="P454" s="13"/>
      <c r="Q454" s="14">
        <f>I454-10</f>
        <v>240</v>
      </c>
    </row>
    <row r="455" spans="1:17" s="45" customFormat="1" x14ac:dyDescent="0.2">
      <c r="A455" s="14">
        <f t="shared" si="146"/>
        <v>406</v>
      </c>
      <c r="B455" s="20" t="s">
        <v>102</v>
      </c>
      <c r="C455" s="8" t="s">
        <v>719</v>
      </c>
      <c r="D455" s="14">
        <v>169</v>
      </c>
      <c r="E455" s="13">
        <v>170</v>
      </c>
      <c r="F455" s="13">
        <f>E455-D455</f>
        <v>1</v>
      </c>
      <c r="G455" s="13">
        <f>E455+10</f>
        <v>180</v>
      </c>
      <c r="H455" s="13">
        <v>200</v>
      </c>
      <c r="I455" s="14">
        <v>250</v>
      </c>
      <c r="J455" s="15">
        <f>I455-H455</f>
        <v>50</v>
      </c>
      <c r="K455" s="19">
        <f>I455/H455</f>
        <v>1.25</v>
      </c>
      <c r="L455" s="16">
        <v>200</v>
      </c>
      <c r="M455" s="16">
        <v>170</v>
      </c>
      <c r="N455" s="16">
        <v>300</v>
      </c>
      <c r="O455" s="16">
        <f t="shared" si="148"/>
        <v>1.2</v>
      </c>
      <c r="P455" s="13"/>
      <c r="Q455" s="14">
        <f>I455-10</f>
        <v>240</v>
      </c>
    </row>
    <row r="456" spans="1:17" s="45" customFormat="1" x14ac:dyDescent="0.2">
      <c r="A456" s="14">
        <f t="shared" si="146"/>
        <v>407</v>
      </c>
      <c r="B456" s="20" t="s">
        <v>103</v>
      </c>
      <c r="C456" s="8" t="s">
        <v>1779</v>
      </c>
      <c r="D456" s="14">
        <v>173</v>
      </c>
      <c r="E456" s="13">
        <v>170</v>
      </c>
      <c r="F456" s="13">
        <f>E456-D456</f>
        <v>-3</v>
      </c>
      <c r="G456" s="13">
        <f>E456+10</f>
        <v>180</v>
      </c>
      <c r="H456" s="13">
        <v>200</v>
      </c>
      <c r="I456" s="14">
        <v>250</v>
      </c>
      <c r="J456" s="15">
        <f>I456-H456</f>
        <v>50</v>
      </c>
      <c r="K456" s="19">
        <f>I456/H456</f>
        <v>1.25</v>
      </c>
      <c r="L456" s="16">
        <v>175</v>
      </c>
      <c r="M456" s="16">
        <v>155</v>
      </c>
      <c r="N456" s="16">
        <v>300</v>
      </c>
      <c r="O456" s="16">
        <f t="shared" si="148"/>
        <v>1.2</v>
      </c>
      <c r="P456" s="13"/>
      <c r="Q456" s="14">
        <f>I456-10</f>
        <v>240</v>
      </c>
    </row>
    <row r="457" spans="1:17" s="45" customFormat="1" x14ac:dyDescent="0.2">
      <c r="A457" s="14">
        <f t="shared" si="146"/>
        <v>408</v>
      </c>
      <c r="B457" s="20" t="s">
        <v>104</v>
      </c>
      <c r="C457" s="8" t="s">
        <v>1780</v>
      </c>
      <c r="D457" s="14">
        <v>155</v>
      </c>
      <c r="E457" s="13">
        <v>160</v>
      </c>
      <c r="F457" s="13">
        <f>E457-D457</f>
        <v>5</v>
      </c>
      <c r="G457" s="13">
        <f>E457+10</f>
        <v>170</v>
      </c>
      <c r="H457" s="13">
        <v>150</v>
      </c>
      <c r="I457" s="14">
        <v>200</v>
      </c>
      <c r="J457" s="15">
        <f>I457-H457</f>
        <v>50</v>
      </c>
      <c r="K457" s="19">
        <f>I457/H457</f>
        <v>1.3333333333333333</v>
      </c>
      <c r="L457" s="16">
        <v>165</v>
      </c>
      <c r="M457" s="16">
        <v>145</v>
      </c>
      <c r="N457" s="16">
        <v>240</v>
      </c>
      <c r="O457" s="16">
        <f t="shared" si="148"/>
        <v>1.2</v>
      </c>
      <c r="P457" s="13"/>
      <c r="Q457" s="14">
        <f>I457-10</f>
        <v>190</v>
      </c>
    </row>
    <row r="458" spans="1:17" s="25" customFormat="1" x14ac:dyDescent="0.2">
      <c r="A458" s="14">
        <f t="shared" si="146"/>
        <v>409</v>
      </c>
      <c r="B458" s="21" t="s">
        <v>105</v>
      </c>
      <c r="C458" s="8" t="s">
        <v>1781</v>
      </c>
      <c r="D458" s="14"/>
      <c r="E458" s="13"/>
      <c r="F458" s="13"/>
      <c r="G458" s="13"/>
      <c r="H458" s="13"/>
      <c r="I458" s="14"/>
      <c r="J458" s="15"/>
      <c r="K458" s="19"/>
      <c r="L458" s="16">
        <v>165</v>
      </c>
      <c r="M458" s="16">
        <v>145</v>
      </c>
      <c r="N458" s="16">
        <v>250</v>
      </c>
      <c r="O458" s="16" t="e">
        <f t="shared" si="148"/>
        <v>#DIV/0!</v>
      </c>
      <c r="P458" s="13"/>
      <c r="Q458" s="14">
        <v>240</v>
      </c>
    </row>
    <row r="459" spans="1:17" s="45" customFormat="1" x14ac:dyDescent="0.2">
      <c r="A459" s="14">
        <f t="shared" si="146"/>
        <v>410</v>
      </c>
      <c r="B459" s="20" t="s">
        <v>106</v>
      </c>
      <c r="C459" s="8" t="s">
        <v>153</v>
      </c>
      <c r="D459" s="14">
        <v>173</v>
      </c>
      <c r="E459" s="13">
        <v>170</v>
      </c>
      <c r="F459" s="13">
        <f>E459-D459</f>
        <v>-3</v>
      </c>
      <c r="G459" s="13">
        <f>E459+10</f>
        <v>180</v>
      </c>
      <c r="H459" s="13">
        <v>200</v>
      </c>
      <c r="I459" s="14">
        <v>250</v>
      </c>
      <c r="J459" s="15">
        <f>I459-H459</f>
        <v>50</v>
      </c>
      <c r="K459" s="19">
        <f>I459/H459</f>
        <v>1.25</v>
      </c>
      <c r="L459" s="16" t="s">
        <v>1466</v>
      </c>
      <c r="M459" s="16" t="s">
        <v>1466</v>
      </c>
      <c r="N459" s="16" t="s">
        <v>1466</v>
      </c>
      <c r="O459" s="16" t="e">
        <f t="shared" si="148"/>
        <v>#VALUE!</v>
      </c>
      <c r="P459" s="13"/>
      <c r="Q459" s="14">
        <f>I459-10</f>
        <v>240</v>
      </c>
    </row>
    <row r="460" spans="1:17" s="45" customFormat="1" ht="30" x14ac:dyDescent="0.2">
      <c r="A460" s="14">
        <f t="shared" si="146"/>
        <v>411</v>
      </c>
      <c r="B460" s="20" t="s">
        <v>107</v>
      </c>
      <c r="C460" s="8" t="s">
        <v>154</v>
      </c>
      <c r="D460" s="14">
        <v>113</v>
      </c>
      <c r="E460" s="13">
        <v>110</v>
      </c>
      <c r="F460" s="13">
        <f>E460-D460</f>
        <v>-3</v>
      </c>
      <c r="G460" s="13">
        <f>E460+10</f>
        <v>120</v>
      </c>
      <c r="H460" s="13">
        <v>100</v>
      </c>
      <c r="I460" s="14">
        <v>150</v>
      </c>
      <c r="J460" s="15">
        <f>I460-H460</f>
        <v>50</v>
      </c>
      <c r="K460" s="19">
        <f>I460/H460</f>
        <v>1.5</v>
      </c>
      <c r="L460" s="16">
        <v>130</v>
      </c>
      <c r="M460" s="16">
        <v>110</v>
      </c>
      <c r="N460" s="16">
        <v>180</v>
      </c>
      <c r="O460" s="16">
        <f t="shared" si="148"/>
        <v>1.2</v>
      </c>
      <c r="P460" s="13"/>
      <c r="Q460" s="14">
        <f>I460-10</f>
        <v>140</v>
      </c>
    </row>
    <row r="461" spans="1:17" s="25" customFormat="1" x14ac:dyDescent="0.2">
      <c r="A461" s="14">
        <f t="shared" si="146"/>
        <v>412</v>
      </c>
      <c r="B461" s="20" t="s">
        <v>108</v>
      </c>
      <c r="C461" s="8" t="s">
        <v>155</v>
      </c>
      <c r="D461" s="14"/>
      <c r="E461" s="13"/>
      <c r="F461" s="13"/>
      <c r="G461" s="13"/>
      <c r="H461" s="13"/>
      <c r="I461" s="14"/>
      <c r="J461" s="15"/>
      <c r="K461" s="19"/>
      <c r="L461" s="16">
        <v>170</v>
      </c>
      <c r="M461" s="16">
        <v>150</v>
      </c>
      <c r="N461" s="16">
        <v>220</v>
      </c>
      <c r="O461" s="16" t="e">
        <f t="shared" si="148"/>
        <v>#DIV/0!</v>
      </c>
      <c r="P461" s="13"/>
      <c r="Q461" s="14">
        <v>190</v>
      </c>
    </row>
    <row r="462" spans="1:17" s="45" customFormat="1" x14ac:dyDescent="0.2">
      <c r="A462" s="14">
        <f t="shared" si="146"/>
        <v>413</v>
      </c>
      <c r="B462" s="20" t="s">
        <v>1372</v>
      </c>
      <c r="C462" s="8" t="s">
        <v>156</v>
      </c>
      <c r="D462" s="14">
        <v>127</v>
      </c>
      <c r="E462" s="13">
        <v>130</v>
      </c>
      <c r="F462" s="13">
        <f t="shared" ref="F462:F470" si="149">E462-D462</f>
        <v>3</v>
      </c>
      <c r="G462" s="13">
        <f t="shared" ref="G462:G470" si="150">E462+10</f>
        <v>140</v>
      </c>
      <c r="H462" s="13">
        <v>150</v>
      </c>
      <c r="I462" s="14">
        <v>200</v>
      </c>
      <c r="J462" s="15">
        <f t="shared" ref="J462:J470" si="151">I462-H462</f>
        <v>50</v>
      </c>
      <c r="K462" s="19">
        <f t="shared" ref="K462:K470" si="152">I462/H462</f>
        <v>1.3333333333333333</v>
      </c>
      <c r="L462" s="16" t="s">
        <v>1466</v>
      </c>
      <c r="M462" s="16" t="s">
        <v>1466</v>
      </c>
      <c r="N462" s="16" t="s">
        <v>1466</v>
      </c>
      <c r="O462" s="16" t="e">
        <f t="shared" si="148"/>
        <v>#VALUE!</v>
      </c>
      <c r="P462" s="13"/>
      <c r="Q462" s="14">
        <f t="shared" ref="Q462:Q470" si="153">I462-10</f>
        <v>190</v>
      </c>
    </row>
    <row r="463" spans="1:17" s="45" customFormat="1" x14ac:dyDescent="0.2">
      <c r="A463" s="14">
        <f t="shared" si="146"/>
        <v>414</v>
      </c>
      <c r="B463" s="21" t="s">
        <v>109</v>
      </c>
      <c r="C463" s="8" t="s">
        <v>157</v>
      </c>
      <c r="D463" s="14">
        <v>127</v>
      </c>
      <c r="E463" s="13">
        <v>130</v>
      </c>
      <c r="F463" s="13">
        <f t="shared" si="149"/>
        <v>3</v>
      </c>
      <c r="G463" s="13">
        <f t="shared" si="150"/>
        <v>140</v>
      </c>
      <c r="H463" s="13">
        <v>150</v>
      </c>
      <c r="I463" s="14">
        <v>200</v>
      </c>
      <c r="J463" s="15">
        <f t="shared" si="151"/>
        <v>50</v>
      </c>
      <c r="K463" s="19">
        <f t="shared" si="152"/>
        <v>1.3333333333333333</v>
      </c>
      <c r="L463" s="16">
        <v>135</v>
      </c>
      <c r="M463" s="16">
        <v>115</v>
      </c>
      <c r="N463" s="16">
        <v>230</v>
      </c>
      <c r="O463" s="16">
        <f t="shared" si="148"/>
        <v>1.1499999999999999</v>
      </c>
      <c r="P463" s="13"/>
      <c r="Q463" s="14">
        <f t="shared" si="153"/>
        <v>190</v>
      </c>
    </row>
    <row r="464" spans="1:17" s="45" customFormat="1" x14ac:dyDescent="0.2">
      <c r="A464" s="14">
        <f t="shared" si="146"/>
        <v>415</v>
      </c>
      <c r="B464" s="20" t="s">
        <v>110</v>
      </c>
      <c r="C464" s="8" t="s">
        <v>158</v>
      </c>
      <c r="D464" s="14">
        <v>113</v>
      </c>
      <c r="E464" s="13">
        <v>110</v>
      </c>
      <c r="F464" s="13">
        <f t="shared" si="149"/>
        <v>-3</v>
      </c>
      <c r="G464" s="13">
        <f t="shared" si="150"/>
        <v>120</v>
      </c>
      <c r="H464" s="13">
        <v>100</v>
      </c>
      <c r="I464" s="14">
        <v>150</v>
      </c>
      <c r="J464" s="15">
        <f t="shared" si="151"/>
        <v>50</v>
      </c>
      <c r="K464" s="19">
        <f t="shared" si="152"/>
        <v>1.5</v>
      </c>
      <c r="L464" s="16">
        <v>130</v>
      </c>
      <c r="M464" s="16">
        <v>110</v>
      </c>
      <c r="N464" s="16">
        <v>180</v>
      </c>
      <c r="O464" s="16">
        <f t="shared" si="148"/>
        <v>1.2</v>
      </c>
      <c r="P464" s="13"/>
      <c r="Q464" s="14">
        <f t="shared" si="153"/>
        <v>140</v>
      </c>
    </row>
    <row r="465" spans="1:17" s="45" customFormat="1" x14ac:dyDescent="0.2">
      <c r="A465" s="14">
        <f t="shared" si="146"/>
        <v>416</v>
      </c>
      <c r="B465" s="20" t="s">
        <v>110</v>
      </c>
      <c r="C465" s="8" t="s">
        <v>159</v>
      </c>
      <c r="D465" s="14">
        <v>155</v>
      </c>
      <c r="E465" s="13">
        <v>160</v>
      </c>
      <c r="F465" s="13">
        <f t="shared" si="149"/>
        <v>5</v>
      </c>
      <c r="G465" s="13">
        <f t="shared" si="150"/>
        <v>170</v>
      </c>
      <c r="H465" s="13">
        <v>150</v>
      </c>
      <c r="I465" s="14">
        <v>200</v>
      </c>
      <c r="J465" s="15">
        <f t="shared" si="151"/>
        <v>50</v>
      </c>
      <c r="K465" s="19">
        <f t="shared" si="152"/>
        <v>1.3333333333333333</v>
      </c>
      <c r="L465" s="16">
        <v>165</v>
      </c>
      <c r="M465" s="16">
        <v>145</v>
      </c>
      <c r="N465" s="16">
        <v>240</v>
      </c>
      <c r="O465" s="16">
        <f t="shared" si="148"/>
        <v>1.2</v>
      </c>
      <c r="P465" s="13"/>
      <c r="Q465" s="14">
        <f t="shared" si="153"/>
        <v>190</v>
      </c>
    </row>
    <row r="466" spans="1:17" s="45" customFormat="1" x14ac:dyDescent="0.2">
      <c r="A466" s="14">
        <f t="shared" si="146"/>
        <v>417</v>
      </c>
      <c r="B466" s="20" t="s">
        <v>103</v>
      </c>
      <c r="C466" s="8" t="s">
        <v>160</v>
      </c>
      <c r="D466" s="14">
        <v>127</v>
      </c>
      <c r="E466" s="13">
        <v>130</v>
      </c>
      <c r="F466" s="13">
        <f t="shared" si="149"/>
        <v>3</v>
      </c>
      <c r="G466" s="13">
        <f t="shared" si="150"/>
        <v>140</v>
      </c>
      <c r="H466" s="13">
        <v>150</v>
      </c>
      <c r="I466" s="14">
        <v>200</v>
      </c>
      <c r="J466" s="15">
        <f t="shared" si="151"/>
        <v>50</v>
      </c>
      <c r="K466" s="19">
        <f t="shared" si="152"/>
        <v>1.3333333333333333</v>
      </c>
      <c r="L466" s="16">
        <v>135</v>
      </c>
      <c r="M466" s="16">
        <v>115</v>
      </c>
      <c r="N466" s="16">
        <v>220</v>
      </c>
      <c r="O466" s="16">
        <f t="shared" si="148"/>
        <v>1.1000000000000001</v>
      </c>
      <c r="P466" s="13"/>
      <c r="Q466" s="14">
        <f t="shared" si="153"/>
        <v>190</v>
      </c>
    </row>
    <row r="467" spans="1:17" s="45" customFormat="1" x14ac:dyDescent="0.2">
      <c r="A467" s="14">
        <f t="shared" si="146"/>
        <v>418</v>
      </c>
      <c r="B467" s="20" t="s">
        <v>1372</v>
      </c>
      <c r="C467" s="8" t="s">
        <v>161</v>
      </c>
      <c r="D467" s="14">
        <v>173</v>
      </c>
      <c r="E467" s="13">
        <v>170</v>
      </c>
      <c r="F467" s="13">
        <f t="shared" si="149"/>
        <v>-3</v>
      </c>
      <c r="G467" s="13">
        <f t="shared" si="150"/>
        <v>180</v>
      </c>
      <c r="H467" s="13">
        <v>200</v>
      </c>
      <c r="I467" s="14">
        <v>250</v>
      </c>
      <c r="J467" s="15">
        <f t="shared" si="151"/>
        <v>50</v>
      </c>
      <c r="K467" s="19">
        <f t="shared" si="152"/>
        <v>1.25</v>
      </c>
      <c r="L467" s="16" t="s">
        <v>1466</v>
      </c>
      <c r="M467" s="16" t="s">
        <v>1466</v>
      </c>
      <c r="N467" s="16" t="s">
        <v>1466</v>
      </c>
      <c r="O467" s="16" t="e">
        <f t="shared" si="148"/>
        <v>#VALUE!</v>
      </c>
      <c r="P467" s="13"/>
      <c r="Q467" s="14">
        <f t="shared" si="153"/>
        <v>240</v>
      </c>
    </row>
    <row r="468" spans="1:17" s="45" customFormat="1" x14ac:dyDescent="0.2">
      <c r="A468" s="14">
        <f t="shared" si="146"/>
        <v>419</v>
      </c>
      <c r="B468" s="20" t="s">
        <v>109</v>
      </c>
      <c r="C468" s="8" t="s">
        <v>162</v>
      </c>
      <c r="D468" s="14">
        <v>173</v>
      </c>
      <c r="E468" s="13">
        <v>170</v>
      </c>
      <c r="F468" s="13">
        <f t="shared" si="149"/>
        <v>-3</v>
      </c>
      <c r="G468" s="13">
        <f t="shared" si="150"/>
        <v>180</v>
      </c>
      <c r="H468" s="13">
        <v>200</v>
      </c>
      <c r="I468" s="14">
        <v>250</v>
      </c>
      <c r="J468" s="15">
        <f t="shared" si="151"/>
        <v>50</v>
      </c>
      <c r="K468" s="19">
        <f t="shared" si="152"/>
        <v>1.25</v>
      </c>
      <c r="L468" s="16">
        <v>175</v>
      </c>
      <c r="M468" s="16">
        <v>155</v>
      </c>
      <c r="N468" s="16">
        <v>300</v>
      </c>
      <c r="O468" s="16">
        <f t="shared" si="148"/>
        <v>1.2</v>
      </c>
      <c r="P468" s="13"/>
      <c r="Q468" s="14">
        <f t="shared" si="153"/>
        <v>240</v>
      </c>
    </row>
    <row r="469" spans="1:17" s="45" customFormat="1" x14ac:dyDescent="0.2">
      <c r="A469" s="14">
        <f t="shared" si="146"/>
        <v>420</v>
      </c>
      <c r="B469" s="20" t="s">
        <v>106</v>
      </c>
      <c r="C469" s="8" t="s">
        <v>163</v>
      </c>
      <c r="D469" s="14">
        <v>127</v>
      </c>
      <c r="E469" s="13">
        <v>130</v>
      </c>
      <c r="F469" s="13">
        <f t="shared" si="149"/>
        <v>3</v>
      </c>
      <c r="G469" s="13">
        <f t="shared" si="150"/>
        <v>140</v>
      </c>
      <c r="H469" s="13">
        <v>150</v>
      </c>
      <c r="I469" s="14">
        <v>200</v>
      </c>
      <c r="J469" s="15">
        <f t="shared" si="151"/>
        <v>50</v>
      </c>
      <c r="K469" s="19">
        <f t="shared" si="152"/>
        <v>1.3333333333333333</v>
      </c>
      <c r="L469" s="16" t="s">
        <v>1466</v>
      </c>
      <c r="M469" s="16" t="s">
        <v>1466</v>
      </c>
      <c r="N469" s="16" t="s">
        <v>1466</v>
      </c>
      <c r="O469" s="16" t="e">
        <f t="shared" si="148"/>
        <v>#VALUE!</v>
      </c>
      <c r="P469" s="13"/>
      <c r="Q469" s="14">
        <f t="shared" si="153"/>
        <v>190</v>
      </c>
    </row>
    <row r="470" spans="1:17" s="45" customFormat="1" ht="30" x14ac:dyDescent="0.2">
      <c r="A470" s="14">
        <f t="shared" si="146"/>
        <v>421</v>
      </c>
      <c r="B470" s="20" t="s">
        <v>317</v>
      </c>
      <c r="C470" s="8" t="s">
        <v>164</v>
      </c>
      <c r="D470" s="14">
        <v>155</v>
      </c>
      <c r="E470" s="13">
        <v>160</v>
      </c>
      <c r="F470" s="13">
        <f t="shared" si="149"/>
        <v>5</v>
      </c>
      <c r="G470" s="13">
        <f t="shared" si="150"/>
        <v>170</v>
      </c>
      <c r="H470" s="13">
        <v>150</v>
      </c>
      <c r="I470" s="14">
        <v>200</v>
      </c>
      <c r="J470" s="15">
        <f t="shared" si="151"/>
        <v>50</v>
      </c>
      <c r="K470" s="19">
        <f t="shared" si="152"/>
        <v>1.3333333333333333</v>
      </c>
      <c r="L470" s="16">
        <v>165</v>
      </c>
      <c r="M470" s="16">
        <v>145</v>
      </c>
      <c r="N470" s="16">
        <v>240</v>
      </c>
      <c r="O470" s="16">
        <f t="shared" si="148"/>
        <v>1.2</v>
      </c>
      <c r="P470" s="13"/>
      <c r="Q470" s="14">
        <f t="shared" si="153"/>
        <v>190</v>
      </c>
    </row>
    <row r="471" spans="1:17" x14ac:dyDescent="0.2">
      <c r="A471" s="14"/>
      <c r="B471" s="20"/>
      <c r="C471" s="6" t="s">
        <v>411</v>
      </c>
      <c r="D471" s="7"/>
      <c r="E471" s="13"/>
      <c r="F471" s="13"/>
      <c r="G471" s="13"/>
      <c r="H471" s="13"/>
      <c r="I471" s="14"/>
      <c r="J471" s="15"/>
      <c r="K471" s="19"/>
      <c r="L471" s="16"/>
      <c r="M471" s="16"/>
      <c r="N471" s="16"/>
      <c r="O471" s="16"/>
      <c r="P471" s="13"/>
      <c r="Q471" s="14"/>
    </row>
    <row r="472" spans="1:17" s="45" customFormat="1" x14ac:dyDescent="0.2">
      <c r="A472" s="14">
        <f>422</f>
        <v>422</v>
      </c>
      <c r="B472" s="20" t="s">
        <v>111</v>
      </c>
      <c r="C472" s="8" t="s">
        <v>165</v>
      </c>
      <c r="D472" s="7">
        <v>1300</v>
      </c>
      <c r="E472" s="13"/>
      <c r="F472" s="13"/>
      <c r="G472" s="13"/>
      <c r="H472" s="13"/>
      <c r="I472" s="7">
        <v>1300</v>
      </c>
      <c r="J472" s="15"/>
      <c r="K472" s="19"/>
      <c r="L472" s="16"/>
      <c r="M472" s="16"/>
      <c r="N472" s="16"/>
      <c r="O472" s="16"/>
      <c r="P472" s="13"/>
      <c r="Q472" s="14">
        <f>I472-10</f>
        <v>1290</v>
      </c>
    </row>
    <row r="473" spans="1:17" s="45" customFormat="1" x14ac:dyDescent="0.2">
      <c r="A473" s="14">
        <f t="shared" ref="A473:A493" si="154">A472+1</f>
        <v>423</v>
      </c>
      <c r="B473" s="20" t="s">
        <v>112</v>
      </c>
      <c r="C473" s="8" t="s">
        <v>921</v>
      </c>
      <c r="D473" s="7"/>
      <c r="E473" s="13"/>
      <c r="F473" s="13"/>
      <c r="G473" s="13"/>
      <c r="H473" s="13"/>
      <c r="I473" s="7"/>
      <c r="J473" s="15"/>
      <c r="K473" s="19"/>
      <c r="L473" s="16"/>
      <c r="M473" s="16"/>
      <c r="N473" s="16"/>
      <c r="O473" s="16"/>
      <c r="P473" s="13"/>
      <c r="Q473" s="14">
        <v>1790</v>
      </c>
    </row>
    <row r="474" spans="1:17" s="45" customFormat="1" x14ac:dyDescent="0.2">
      <c r="A474" s="14">
        <f t="shared" si="154"/>
        <v>424</v>
      </c>
      <c r="B474" s="20" t="s">
        <v>101</v>
      </c>
      <c r="C474" s="8" t="s">
        <v>166</v>
      </c>
      <c r="D474" s="7">
        <v>1100</v>
      </c>
      <c r="E474" s="13"/>
      <c r="F474" s="13"/>
      <c r="G474" s="13"/>
      <c r="H474" s="13"/>
      <c r="I474" s="7">
        <v>1100</v>
      </c>
      <c r="J474" s="15"/>
      <c r="K474" s="19"/>
      <c r="L474" s="16"/>
      <c r="M474" s="16"/>
      <c r="N474" s="16"/>
      <c r="O474" s="16"/>
      <c r="P474" s="13"/>
      <c r="Q474" s="14">
        <f t="shared" ref="Q474:Q482" si="155">I474-10</f>
        <v>1090</v>
      </c>
    </row>
    <row r="475" spans="1:17" s="45" customFormat="1" x14ac:dyDescent="0.2">
      <c r="A475" s="14">
        <f t="shared" si="154"/>
        <v>425</v>
      </c>
      <c r="B475" s="20" t="s">
        <v>113</v>
      </c>
      <c r="C475" s="8" t="s">
        <v>167</v>
      </c>
      <c r="D475" s="7">
        <v>1100</v>
      </c>
      <c r="E475" s="13"/>
      <c r="F475" s="13"/>
      <c r="G475" s="13"/>
      <c r="H475" s="13"/>
      <c r="I475" s="7">
        <v>1100</v>
      </c>
      <c r="J475" s="15"/>
      <c r="K475" s="19"/>
      <c r="L475" s="16"/>
      <c r="M475" s="16"/>
      <c r="N475" s="16"/>
      <c r="O475" s="16"/>
      <c r="P475" s="13"/>
      <c r="Q475" s="14">
        <f t="shared" si="155"/>
        <v>1090</v>
      </c>
    </row>
    <row r="476" spans="1:17" s="45" customFormat="1" x14ac:dyDescent="0.2">
      <c r="A476" s="14">
        <f t="shared" si="154"/>
        <v>426</v>
      </c>
      <c r="B476" s="20" t="s">
        <v>114</v>
      </c>
      <c r="C476" s="8" t="s">
        <v>168</v>
      </c>
      <c r="D476" s="7">
        <v>1200</v>
      </c>
      <c r="E476" s="13"/>
      <c r="F476" s="13"/>
      <c r="G476" s="13"/>
      <c r="H476" s="13"/>
      <c r="I476" s="7">
        <v>1200</v>
      </c>
      <c r="J476" s="15"/>
      <c r="K476" s="19"/>
      <c r="L476" s="16"/>
      <c r="M476" s="16"/>
      <c r="N476" s="16"/>
      <c r="O476" s="16"/>
      <c r="P476" s="13"/>
      <c r="Q476" s="14">
        <f t="shared" si="155"/>
        <v>1190</v>
      </c>
    </row>
    <row r="477" spans="1:17" s="45" customFormat="1" x14ac:dyDescent="0.2">
      <c r="A477" s="14">
        <f t="shared" si="154"/>
        <v>427</v>
      </c>
      <c r="B477" s="20" t="s">
        <v>115</v>
      </c>
      <c r="C477" s="8" t="s">
        <v>169</v>
      </c>
      <c r="D477" s="7">
        <v>1300</v>
      </c>
      <c r="E477" s="13"/>
      <c r="F477" s="13"/>
      <c r="G477" s="13"/>
      <c r="H477" s="13"/>
      <c r="I477" s="7">
        <v>1300</v>
      </c>
      <c r="J477" s="15"/>
      <c r="K477" s="19"/>
      <c r="L477" s="16"/>
      <c r="M477" s="16"/>
      <c r="N477" s="16"/>
      <c r="O477" s="16"/>
      <c r="P477" s="13"/>
      <c r="Q477" s="14">
        <f t="shared" si="155"/>
        <v>1290</v>
      </c>
    </row>
    <row r="478" spans="1:17" s="45" customFormat="1" x14ac:dyDescent="0.2">
      <c r="A478" s="14">
        <f t="shared" si="154"/>
        <v>428</v>
      </c>
      <c r="B478" s="20" t="s">
        <v>115</v>
      </c>
      <c r="C478" s="8" t="s">
        <v>170</v>
      </c>
      <c r="D478" s="7">
        <v>1100</v>
      </c>
      <c r="E478" s="13"/>
      <c r="F478" s="13"/>
      <c r="G478" s="13"/>
      <c r="H478" s="13"/>
      <c r="I478" s="7">
        <v>1100</v>
      </c>
      <c r="J478" s="15"/>
      <c r="K478" s="19"/>
      <c r="L478" s="16"/>
      <c r="M478" s="16"/>
      <c r="N478" s="16"/>
      <c r="O478" s="16"/>
      <c r="P478" s="13"/>
      <c r="Q478" s="14">
        <f t="shared" si="155"/>
        <v>1090</v>
      </c>
    </row>
    <row r="479" spans="1:17" s="45" customFormat="1" x14ac:dyDescent="0.2">
      <c r="A479" s="14">
        <f t="shared" si="154"/>
        <v>429</v>
      </c>
      <c r="B479" s="20" t="s">
        <v>115</v>
      </c>
      <c r="C479" s="8" t="s">
        <v>171</v>
      </c>
      <c r="D479" s="7">
        <v>1200</v>
      </c>
      <c r="E479" s="13"/>
      <c r="F479" s="13"/>
      <c r="G479" s="13"/>
      <c r="H479" s="13"/>
      <c r="I479" s="7">
        <v>1200</v>
      </c>
      <c r="J479" s="15"/>
      <c r="K479" s="19"/>
      <c r="L479" s="16"/>
      <c r="M479" s="16"/>
      <c r="N479" s="16"/>
      <c r="O479" s="16"/>
      <c r="P479" s="13"/>
      <c r="Q479" s="14">
        <f t="shared" si="155"/>
        <v>1190</v>
      </c>
    </row>
    <row r="480" spans="1:17" s="45" customFormat="1" x14ac:dyDescent="0.2">
      <c r="A480" s="14">
        <f t="shared" si="154"/>
        <v>430</v>
      </c>
      <c r="B480" s="20" t="s">
        <v>115</v>
      </c>
      <c r="C480" s="8" t="s">
        <v>172</v>
      </c>
      <c r="D480" s="7">
        <v>1400</v>
      </c>
      <c r="E480" s="13"/>
      <c r="F480" s="13"/>
      <c r="G480" s="13"/>
      <c r="H480" s="13"/>
      <c r="I480" s="7">
        <v>1400</v>
      </c>
      <c r="J480" s="15"/>
      <c r="K480" s="19"/>
      <c r="L480" s="16"/>
      <c r="M480" s="16"/>
      <c r="N480" s="16"/>
      <c r="O480" s="16"/>
      <c r="P480" s="13"/>
      <c r="Q480" s="14">
        <f t="shared" si="155"/>
        <v>1390</v>
      </c>
    </row>
    <row r="481" spans="1:17" s="45" customFormat="1" x14ac:dyDescent="0.2">
      <c r="A481" s="14">
        <f t="shared" si="154"/>
        <v>431</v>
      </c>
      <c r="B481" s="20" t="s">
        <v>116</v>
      </c>
      <c r="C481" s="8" t="s">
        <v>173</v>
      </c>
      <c r="D481" s="7">
        <v>1500</v>
      </c>
      <c r="E481" s="13"/>
      <c r="F481" s="13"/>
      <c r="G481" s="13"/>
      <c r="H481" s="13"/>
      <c r="I481" s="7">
        <v>1500</v>
      </c>
      <c r="J481" s="15"/>
      <c r="K481" s="19"/>
      <c r="L481" s="16"/>
      <c r="M481" s="16"/>
      <c r="N481" s="16"/>
      <c r="O481" s="16"/>
      <c r="P481" s="13"/>
      <c r="Q481" s="14">
        <f t="shared" si="155"/>
        <v>1490</v>
      </c>
    </row>
    <row r="482" spans="1:17" s="45" customFormat="1" x14ac:dyDescent="0.2">
      <c r="A482" s="14">
        <f t="shared" si="154"/>
        <v>432</v>
      </c>
      <c r="B482" s="20" t="s">
        <v>117</v>
      </c>
      <c r="C482" s="8" t="s">
        <v>174</v>
      </c>
      <c r="D482" s="7">
        <v>1500</v>
      </c>
      <c r="E482" s="13"/>
      <c r="F482" s="13"/>
      <c r="G482" s="13"/>
      <c r="H482" s="13"/>
      <c r="I482" s="7">
        <v>1500</v>
      </c>
      <c r="J482" s="15"/>
      <c r="K482" s="19"/>
      <c r="L482" s="16"/>
      <c r="M482" s="16"/>
      <c r="N482" s="16"/>
      <c r="O482" s="16"/>
      <c r="P482" s="13"/>
      <c r="Q482" s="14">
        <f t="shared" si="155"/>
        <v>1490</v>
      </c>
    </row>
    <row r="483" spans="1:17" s="45" customFormat="1" x14ac:dyDescent="0.2">
      <c r="A483" s="14">
        <f t="shared" si="154"/>
        <v>433</v>
      </c>
      <c r="B483" s="20" t="s">
        <v>361</v>
      </c>
      <c r="C483" s="8" t="s">
        <v>175</v>
      </c>
      <c r="D483" s="7"/>
      <c r="E483" s="13"/>
      <c r="F483" s="13"/>
      <c r="G483" s="13"/>
      <c r="H483" s="13"/>
      <c r="I483" s="7"/>
      <c r="J483" s="15"/>
      <c r="K483" s="19"/>
      <c r="L483" s="16"/>
      <c r="M483" s="16"/>
      <c r="N483" s="16"/>
      <c r="O483" s="16"/>
      <c r="P483" s="13"/>
      <c r="Q483" s="14">
        <v>1790</v>
      </c>
    </row>
    <row r="484" spans="1:17" s="45" customFormat="1" x14ac:dyDescent="0.2">
      <c r="A484" s="14">
        <f t="shared" si="154"/>
        <v>434</v>
      </c>
      <c r="B484" s="20" t="s">
        <v>362</v>
      </c>
      <c r="C484" s="8" t="s">
        <v>176</v>
      </c>
      <c r="D484" s="7">
        <v>1300</v>
      </c>
      <c r="E484" s="13"/>
      <c r="F484" s="13"/>
      <c r="G484" s="13"/>
      <c r="H484" s="13"/>
      <c r="I484" s="7">
        <v>1300</v>
      </c>
      <c r="J484" s="15"/>
      <c r="K484" s="19"/>
      <c r="L484" s="16"/>
      <c r="M484" s="16"/>
      <c r="N484" s="16"/>
      <c r="O484" s="16"/>
      <c r="P484" s="13"/>
      <c r="Q484" s="14">
        <f>I484-10</f>
        <v>1290</v>
      </c>
    </row>
    <row r="485" spans="1:17" s="45" customFormat="1" x14ac:dyDescent="0.2">
      <c r="A485" s="14">
        <f t="shared" si="154"/>
        <v>435</v>
      </c>
      <c r="B485" s="20" t="s">
        <v>363</v>
      </c>
      <c r="C485" s="8" t="s">
        <v>177</v>
      </c>
      <c r="D485" s="7"/>
      <c r="E485" s="13"/>
      <c r="F485" s="13"/>
      <c r="G485" s="13"/>
      <c r="H485" s="13"/>
      <c r="I485" s="7"/>
      <c r="J485" s="15"/>
      <c r="K485" s="19"/>
      <c r="L485" s="16"/>
      <c r="M485" s="16"/>
      <c r="N485" s="16"/>
      <c r="O485" s="16"/>
      <c r="P485" s="13"/>
      <c r="Q485" s="14">
        <v>1690</v>
      </c>
    </row>
    <row r="486" spans="1:17" s="45" customFormat="1" x14ac:dyDescent="0.2">
      <c r="A486" s="14">
        <f t="shared" si="154"/>
        <v>436</v>
      </c>
      <c r="B486" s="21" t="s">
        <v>364</v>
      </c>
      <c r="C486" s="8" t="s">
        <v>178</v>
      </c>
      <c r="D486" s="7">
        <v>1500</v>
      </c>
      <c r="E486" s="13"/>
      <c r="F486" s="13"/>
      <c r="G486" s="13"/>
      <c r="H486" s="13"/>
      <c r="I486" s="7">
        <v>1500</v>
      </c>
      <c r="J486" s="15"/>
      <c r="K486" s="19"/>
      <c r="L486" s="16"/>
      <c r="M486" s="16"/>
      <c r="N486" s="16"/>
      <c r="O486" s="16"/>
      <c r="P486" s="13"/>
      <c r="Q486" s="14">
        <f>I486-10</f>
        <v>1490</v>
      </c>
    </row>
    <row r="487" spans="1:17" s="45" customFormat="1" x14ac:dyDescent="0.2">
      <c r="A487" s="14">
        <f t="shared" si="154"/>
        <v>437</v>
      </c>
      <c r="B487" s="21" t="s">
        <v>365</v>
      </c>
      <c r="C487" s="8" t="s">
        <v>179</v>
      </c>
      <c r="D487" s="7"/>
      <c r="E487" s="13"/>
      <c r="F487" s="13"/>
      <c r="G487" s="13"/>
      <c r="H487" s="13"/>
      <c r="I487" s="7"/>
      <c r="J487" s="15"/>
      <c r="K487" s="19"/>
      <c r="L487" s="16"/>
      <c r="M487" s="16"/>
      <c r="N487" s="16"/>
      <c r="O487" s="16"/>
      <c r="P487" s="13"/>
      <c r="Q487" s="14">
        <v>1790</v>
      </c>
    </row>
    <row r="488" spans="1:17" s="45" customFormat="1" x14ac:dyDescent="0.2">
      <c r="A488" s="57">
        <f t="shared" si="154"/>
        <v>438</v>
      </c>
      <c r="B488" s="21" t="s">
        <v>367</v>
      </c>
      <c r="C488" s="8" t="s">
        <v>366</v>
      </c>
      <c r="D488" s="7">
        <v>1300</v>
      </c>
      <c r="E488" s="13"/>
      <c r="F488" s="13"/>
      <c r="G488" s="13"/>
      <c r="H488" s="13"/>
      <c r="I488" s="7">
        <v>1300</v>
      </c>
      <c r="J488" s="15"/>
      <c r="K488" s="19"/>
      <c r="L488" s="16"/>
      <c r="M488" s="16"/>
      <c r="N488" s="16"/>
      <c r="O488" s="16"/>
      <c r="P488" s="13"/>
      <c r="Q488" s="14">
        <f t="shared" ref="Q488:Q493" si="156">I488-10</f>
        <v>1290</v>
      </c>
    </row>
    <row r="489" spans="1:17" s="45" customFormat="1" x14ac:dyDescent="0.2">
      <c r="A489" s="14">
        <f t="shared" si="154"/>
        <v>439</v>
      </c>
      <c r="B489" s="21" t="s">
        <v>368</v>
      </c>
      <c r="C489" s="8" t="s">
        <v>180</v>
      </c>
      <c r="D489" s="7">
        <v>1500</v>
      </c>
      <c r="E489" s="13"/>
      <c r="F489" s="13"/>
      <c r="G489" s="13"/>
      <c r="H489" s="13"/>
      <c r="I489" s="7">
        <v>1500</v>
      </c>
      <c r="J489" s="15"/>
      <c r="K489" s="19"/>
      <c r="L489" s="16"/>
      <c r="M489" s="16"/>
      <c r="N489" s="16"/>
      <c r="O489" s="16"/>
      <c r="P489" s="13"/>
      <c r="Q489" s="14">
        <f t="shared" si="156"/>
        <v>1490</v>
      </c>
    </row>
    <row r="490" spans="1:17" s="45" customFormat="1" x14ac:dyDescent="0.2">
      <c r="A490" s="14">
        <f t="shared" si="154"/>
        <v>440</v>
      </c>
      <c r="B490" s="20" t="s">
        <v>361</v>
      </c>
      <c r="C490" s="8" t="s">
        <v>181</v>
      </c>
      <c r="D490" s="7">
        <v>600</v>
      </c>
      <c r="E490" s="13"/>
      <c r="F490" s="13"/>
      <c r="G490" s="13"/>
      <c r="H490" s="13"/>
      <c r="I490" s="7">
        <v>600</v>
      </c>
      <c r="J490" s="15"/>
      <c r="K490" s="19"/>
      <c r="L490" s="16"/>
      <c r="M490" s="16"/>
      <c r="N490" s="16"/>
      <c r="O490" s="16"/>
      <c r="P490" s="13"/>
      <c r="Q490" s="14">
        <f t="shared" si="156"/>
        <v>590</v>
      </c>
    </row>
    <row r="491" spans="1:17" s="45" customFormat="1" x14ac:dyDescent="0.2">
      <c r="A491" s="14">
        <f t="shared" si="154"/>
        <v>441</v>
      </c>
      <c r="B491" s="20" t="s">
        <v>112</v>
      </c>
      <c r="C491" s="8" t="s">
        <v>182</v>
      </c>
      <c r="D491" s="7">
        <v>800</v>
      </c>
      <c r="E491" s="13"/>
      <c r="F491" s="13"/>
      <c r="G491" s="13"/>
      <c r="H491" s="13"/>
      <c r="I491" s="7">
        <v>800</v>
      </c>
      <c r="J491" s="15"/>
      <c r="K491" s="19"/>
      <c r="L491" s="16"/>
      <c r="M491" s="16"/>
      <c r="N491" s="16"/>
      <c r="O491" s="16"/>
      <c r="P491" s="13"/>
      <c r="Q491" s="14">
        <f t="shared" si="156"/>
        <v>790</v>
      </c>
    </row>
    <row r="492" spans="1:17" s="45" customFormat="1" x14ac:dyDescent="0.2">
      <c r="A492" s="14">
        <f t="shared" si="154"/>
        <v>442</v>
      </c>
      <c r="B492" s="20" t="s">
        <v>363</v>
      </c>
      <c r="C492" s="8" t="s">
        <v>183</v>
      </c>
      <c r="D492" s="7">
        <v>400</v>
      </c>
      <c r="E492" s="13"/>
      <c r="F492" s="13"/>
      <c r="G492" s="13"/>
      <c r="H492" s="13"/>
      <c r="I492" s="7">
        <v>400</v>
      </c>
      <c r="J492" s="15"/>
      <c r="K492" s="19"/>
      <c r="L492" s="16"/>
      <c r="M492" s="16"/>
      <c r="N492" s="16"/>
      <c r="O492" s="16"/>
      <c r="P492" s="13"/>
      <c r="Q492" s="14">
        <f t="shared" si="156"/>
        <v>390</v>
      </c>
    </row>
    <row r="493" spans="1:17" s="45" customFormat="1" x14ac:dyDescent="0.2">
      <c r="A493" s="14">
        <f t="shared" si="154"/>
        <v>443</v>
      </c>
      <c r="B493" s="21" t="s">
        <v>365</v>
      </c>
      <c r="C493" s="8" t="s">
        <v>1335</v>
      </c>
      <c r="D493" s="7">
        <v>600</v>
      </c>
      <c r="E493" s="13"/>
      <c r="F493" s="13"/>
      <c r="G493" s="13"/>
      <c r="H493" s="13"/>
      <c r="I493" s="7">
        <v>600</v>
      </c>
      <c r="J493" s="15"/>
      <c r="K493" s="19"/>
      <c r="L493" s="16"/>
      <c r="M493" s="16"/>
      <c r="N493" s="16"/>
      <c r="O493" s="16"/>
      <c r="P493" s="13"/>
      <c r="Q493" s="14">
        <f t="shared" si="156"/>
        <v>590</v>
      </c>
    </row>
    <row r="494" spans="1:17" x14ac:dyDescent="0.2">
      <c r="A494" s="17"/>
      <c r="B494" s="17"/>
      <c r="C494" s="6" t="s">
        <v>1313</v>
      </c>
      <c r="D494" s="18"/>
      <c r="E494" s="13"/>
      <c r="F494" s="13">
        <f t="shared" ref="F494:F506" si="157">E494-D494</f>
        <v>0</v>
      </c>
      <c r="G494" s="13"/>
      <c r="H494" s="13"/>
      <c r="I494" s="14"/>
      <c r="J494" s="15"/>
      <c r="K494" s="19"/>
      <c r="L494" s="16"/>
      <c r="M494" s="16"/>
      <c r="N494" s="16"/>
      <c r="O494" s="16" t="e">
        <f t="shared" ref="O494:O527" si="158">N494/I494</f>
        <v>#DIV/0!</v>
      </c>
      <c r="P494" s="13"/>
      <c r="Q494" s="14"/>
    </row>
    <row r="495" spans="1:17" s="45" customFormat="1" ht="18" customHeight="1" x14ac:dyDescent="0.2">
      <c r="A495" s="14">
        <v>444</v>
      </c>
      <c r="B495" s="20" t="s">
        <v>369</v>
      </c>
      <c r="C495" s="42" t="s">
        <v>1314</v>
      </c>
      <c r="D495" s="21">
        <v>6110</v>
      </c>
      <c r="E495" s="13">
        <v>6110</v>
      </c>
      <c r="F495" s="13">
        <f t="shared" si="157"/>
        <v>0</v>
      </c>
      <c r="G495" s="13">
        <f>E495+10</f>
        <v>6120</v>
      </c>
      <c r="H495" s="13">
        <v>6100</v>
      </c>
      <c r="I495" s="14">
        <v>7500</v>
      </c>
      <c r="J495" s="15">
        <f>I495-H495</f>
        <v>1400</v>
      </c>
      <c r="K495" s="19">
        <f>I495/H495</f>
        <v>1.2295081967213115</v>
      </c>
      <c r="L495" s="16" t="s">
        <v>1466</v>
      </c>
      <c r="M495" s="16" t="s">
        <v>1466</v>
      </c>
      <c r="N495" s="16" t="s">
        <v>1466</v>
      </c>
      <c r="O495" s="16" t="e">
        <f t="shared" si="158"/>
        <v>#VALUE!</v>
      </c>
      <c r="P495" s="13"/>
      <c r="Q495" s="14">
        <f>I495-10</f>
        <v>7490</v>
      </c>
    </row>
    <row r="496" spans="1:17" s="45" customFormat="1" x14ac:dyDescent="0.2">
      <c r="A496" s="14">
        <v>445</v>
      </c>
      <c r="B496" s="20" t="s">
        <v>370</v>
      </c>
      <c r="C496" s="8" t="s">
        <v>1315</v>
      </c>
      <c r="D496" s="18" t="s">
        <v>714</v>
      </c>
      <c r="E496" s="13">
        <v>380</v>
      </c>
      <c r="F496" s="13">
        <f t="shared" si="157"/>
        <v>4</v>
      </c>
      <c r="G496" s="13">
        <f>E496+10</f>
        <v>390</v>
      </c>
      <c r="H496" s="13">
        <v>400</v>
      </c>
      <c r="I496" s="14">
        <v>500</v>
      </c>
      <c r="J496" s="15">
        <f>I496-H496</f>
        <v>100</v>
      </c>
      <c r="K496" s="19">
        <f>I496/H496</f>
        <v>1.25</v>
      </c>
      <c r="L496" s="16">
        <v>400</v>
      </c>
      <c r="M496" s="16">
        <v>360</v>
      </c>
      <c r="N496" s="16">
        <v>600</v>
      </c>
      <c r="O496" s="16">
        <f t="shared" si="158"/>
        <v>1.2</v>
      </c>
      <c r="P496" s="13"/>
      <c r="Q496" s="14">
        <f>I496-10</f>
        <v>490</v>
      </c>
    </row>
    <row r="497" spans="1:17" x14ac:dyDescent="0.2">
      <c r="A497" s="17"/>
      <c r="B497" s="17"/>
      <c r="C497" s="6" t="s">
        <v>1316</v>
      </c>
      <c r="D497" s="18"/>
      <c r="E497" s="13"/>
      <c r="F497" s="13">
        <f t="shared" si="157"/>
        <v>0</v>
      </c>
      <c r="G497" s="13"/>
      <c r="H497" s="13"/>
      <c r="I497" s="14"/>
      <c r="J497" s="15"/>
      <c r="K497" s="19"/>
      <c r="L497" s="16"/>
      <c r="M497" s="16"/>
      <c r="N497" s="16"/>
      <c r="O497" s="16" t="e">
        <f t="shared" si="158"/>
        <v>#DIV/0!</v>
      </c>
      <c r="P497" s="13"/>
      <c r="Q497" s="14"/>
    </row>
    <row r="498" spans="1:17" s="45" customFormat="1" x14ac:dyDescent="0.2">
      <c r="A498" s="14"/>
      <c r="B498" s="14"/>
      <c r="C498" s="50" t="s">
        <v>1317</v>
      </c>
      <c r="D498" s="18"/>
      <c r="E498" s="13"/>
      <c r="F498" s="13">
        <f t="shared" si="157"/>
        <v>0</v>
      </c>
      <c r="G498" s="13"/>
      <c r="H498" s="13"/>
      <c r="I498" s="14"/>
      <c r="J498" s="15"/>
      <c r="K498" s="19"/>
      <c r="L498" s="16"/>
      <c r="M498" s="16"/>
      <c r="N498" s="16"/>
      <c r="O498" s="16" t="e">
        <f t="shared" si="158"/>
        <v>#DIV/0!</v>
      </c>
      <c r="P498" s="13"/>
      <c r="Q498" s="14"/>
    </row>
    <row r="499" spans="1:17" s="45" customFormat="1" x14ac:dyDescent="0.2">
      <c r="A499" s="14">
        <v>446</v>
      </c>
      <c r="B499" s="20" t="s">
        <v>371</v>
      </c>
      <c r="C499" s="8" t="s">
        <v>1323</v>
      </c>
      <c r="D499" s="18" t="s">
        <v>738</v>
      </c>
      <c r="E499" s="13">
        <v>80</v>
      </c>
      <c r="F499" s="13">
        <f t="shared" si="157"/>
        <v>3</v>
      </c>
      <c r="G499" s="13">
        <f t="shared" ref="G499:G504" si="159">E499+10</f>
        <v>90</v>
      </c>
      <c r="H499" s="13">
        <v>100</v>
      </c>
      <c r="I499" s="14">
        <v>150</v>
      </c>
      <c r="J499" s="15">
        <f t="shared" ref="J499:J504" si="160">I499-H499</f>
        <v>50</v>
      </c>
      <c r="K499" s="19">
        <f t="shared" ref="K499:K504" si="161">I499/H499</f>
        <v>1.5</v>
      </c>
      <c r="L499" s="16">
        <v>0</v>
      </c>
      <c r="M499" s="16">
        <v>80</v>
      </c>
      <c r="N499" s="16">
        <v>150</v>
      </c>
      <c r="O499" s="16">
        <f t="shared" si="158"/>
        <v>1</v>
      </c>
      <c r="P499" s="13"/>
      <c r="Q499" s="14">
        <f t="shared" ref="Q499:Q504" si="162">I499-10</f>
        <v>140</v>
      </c>
    </row>
    <row r="500" spans="1:17" s="45" customFormat="1" x14ac:dyDescent="0.2">
      <c r="A500" s="14">
        <f>A499+1</f>
        <v>447</v>
      </c>
      <c r="B500" s="21" t="s">
        <v>372</v>
      </c>
      <c r="C500" s="8" t="s">
        <v>1324</v>
      </c>
      <c r="D500" s="18" t="s">
        <v>899</v>
      </c>
      <c r="E500" s="13">
        <v>120</v>
      </c>
      <c r="F500" s="13">
        <f t="shared" si="157"/>
        <v>3</v>
      </c>
      <c r="G500" s="13">
        <f t="shared" si="159"/>
        <v>130</v>
      </c>
      <c r="H500" s="13">
        <v>150</v>
      </c>
      <c r="I500" s="14">
        <v>200</v>
      </c>
      <c r="J500" s="15">
        <f t="shared" si="160"/>
        <v>50</v>
      </c>
      <c r="K500" s="19">
        <f t="shared" si="161"/>
        <v>1.3333333333333333</v>
      </c>
      <c r="L500" s="16">
        <v>0</v>
      </c>
      <c r="M500" s="16">
        <v>120</v>
      </c>
      <c r="N500" s="16">
        <v>200</v>
      </c>
      <c r="O500" s="16">
        <f t="shared" si="158"/>
        <v>1</v>
      </c>
      <c r="P500" s="13"/>
      <c r="Q500" s="14">
        <f t="shared" si="162"/>
        <v>190</v>
      </c>
    </row>
    <row r="501" spans="1:17" s="45" customFormat="1" x14ac:dyDescent="0.2">
      <c r="A501" s="14">
        <f>A500+1</f>
        <v>448</v>
      </c>
      <c r="B501" s="21" t="s">
        <v>373</v>
      </c>
      <c r="C501" s="8" t="s">
        <v>1325</v>
      </c>
      <c r="D501" s="18" t="s">
        <v>964</v>
      </c>
      <c r="E501" s="13">
        <v>160</v>
      </c>
      <c r="F501" s="13">
        <f t="shared" si="157"/>
        <v>4</v>
      </c>
      <c r="G501" s="13">
        <f t="shared" si="159"/>
        <v>170</v>
      </c>
      <c r="H501" s="13">
        <v>200</v>
      </c>
      <c r="I501" s="14">
        <v>250</v>
      </c>
      <c r="J501" s="15">
        <f t="shared" si="160"/>
        <v>50</v>
      </c>
      <c r="K501" s="19">
        <f t="shared" si="161"/>
        <v>1.25</v>
      </c>
      <c r="L501" s="16">
        <v>0</v>
      </c>
      <c r="M501" s="16">
        <v>160</v>
      </c>
      <c r="N501" s="16">
        <v>250</v>
      </c>
      <c r="O501" s="16">
        <f t="shared" si="158"/>
        <v>1</v>
      </c>
      <c r="P501" s="13"/>
      <c r="Q501" s="14">
        <f t="shared" si="162"/>
        <v>240</v>
      </c>
    </row>
    <row r="502" spans="1:17" s="45" customFormat="1" x14ac:dyDescent="0.2">
      <c r="A502" s="14">
        <f>A501+1</f>
        <v>449</v>
      </c>
      <c r="B502" s="21" t="s">
        <v>374</v>
      </c>
      <c r="C502" s="8" t="s">
        <v>797</v>
      </c>
      <c r="D502" s="18" t="s">
        <v>900</v>
      </c>
      <c r="E502" s="13">
        <v>230</v>
      </c>
      <c r="F502" s="13">
        <f t="shared" si="157"/>
        <v>-1</v>
      </c>
      <c r="G502" s="13">
        <f t="shared" si="159"/>
        <v>240</v>
      </c>
      <c r="H502" s="13">
        <v>250</v>
      </c>
      <c r="I502" s="14">
        <v>300</v>
      </c>
      <c r="J502" s="15">
        <f t="shared" si="160"/>
        <v>50</v>
      </c>
      <c r="K502" s="19">
        <f t="shared" si="161"/>
        <v>1.2</v>
      </c>
      <c r="L502" s="16">
        <v>0</v>
      </c>
      <c r="M502" s="16">
        <v>220</v>
      </c>
      <c r="N502" s="16">
        <v>310</v>
      </c>
      <c r="O502" s="16">
        <f t="shared" si="158"/>
        <v>1.0333333333333334</v>
      </c>
      <c r="P502" s="13"/>
      <c r="Q502" s="14">
        <f t="shared" si="162"/>
        <v>290</v>
      </c>
    </row>
    <row r="503" spans="1:17" s="45" customFormat="1" x14ac:dyDescent="0.2">
      <c r="A503" s="14">
        <f>A502+1</f>
        <v>450</v>
      </c>
      <c r="B503" s="21" t="s">
        <v>375</v>
      </c>
      <c r="C503" s="8" t="s">
        <v>798</v>
      </c>
      <c r="D503" s="18" t="s">
        <v>901</v>
      </c>
      <c r="E503" s="13">
        <v>310</v>
      </c>
      <c r="F503" s="13">
        <f t="shared" si="157"/>
        <v>1</v>
      </c>
      <c r="G503" s="13">
        <f t="shared" si="159"/>
        <v>320</v>
      </c>
      <c r="H503" s="13">
        <v>300</v>
      </c>
      <c r="I503" s="14">
        <v>350</v>
      </c>
      <c r="J503" s="15">
        <f t="shared" si="160"/>
        <v>50</v>
      </c>
      <c r="K503" s="19">
        <f t="shared" si="161"/>
        <v>1.1666666666666667</v>
      </c>
      <c r="L503" s="16">
        <v>0</v>
      </c>
      <c r="M503" s="16">
        <v>290</v>
      </c>
      <c r="N503" s="16">
        <v>370</v>
      </c>
      <c r="O503" s="16">
        <f t="shared" si="158"/>
        <v>1.0571428571428572</v>
      </c>
      <c r="P503" s="13"/>
      <c r="Q503" s="14">
        <f t="shared" si="162"/>
        <v>340</v>
      </c>
    </row>
    <row r="504" spans="1:17" s="45" customFormat="1" x14ac:dyDescent="0.2">
      <c r="A504" s="57">
        <f>A503+1</f>
        <v>451</v>
      </c>
      <c r="B504" s="21" t="s">
        <v>376</v>
      </c>
      <c r="C504" s="8" t="s">
        <v>1318</v>
      </c>
      <c r="D504" s="18" t="s">
        <v>213</v>
      </c>
      <c r="E504" s="13">
        <v>110</v>
      </c>
      <c r="F504" s="13">
        <f t="shared" si="157"/>
        <v>3</v>
      </c>
      <c r="G504" s="13">
        <f t="shared" si="159"/>
        <v>120</v>
      </c>
      <c r="H504" s="13">
        <v>150</v>
      </c>
      <c r="I504" s="14">
        <v>200</v>
      </c>
      <c r="J504" s="15">
        <f t="shared" si="160"/>
        <v>50</v>
      </c>
      <c r="K504" s="19">
        <f t="shared" si="161"/>
        <v>1.3333333333333333</v>
      </c>
      <c r="L504" s="16" t="s">
        <v>1466</v>
      </c>
      <c r="M504" s="16" t="s">
        <v>1466</v>
      </c>
      <c r="N504" s="16" t="s">
        <v>1466</v>
      </c>
      <c r="O504" s="16" t="e">
        <f t="shared" si="158"/>
        <v>#VALUE!</v>
      </c>
      <c r="P504" s="13"/>
      <c r="Q504" s="14">
        <f t="shared" si="162"/>
        <v>190</v>
      </c>
    </row>
    <row r="505" spans="1:17" x14ac:dyDescent="0.2">
      <c r="A505" s="354"/>
      <c r="B505" s="354"/>
      <c r="C505" s="354"/>
      <c r="D505" s="354"/>
      <c r="E505" s="13"/>
      <c r="F505" s="13">
        <f t="shared" si="157"/>
        <v>0</v>
      </c>
      <c r="G505" s="13"/>
      <c r="H505" s="13"/>
      <c r="I505" s="14"/>
      <c r="J505" s="15"/>
      <c r="K505" s="19"/>
      <c r="L505" s="16"/>
      <c r="M505" s="16"/>
      <c r="N505" s="16"/>
      <c r="O505" s="16" t="e">
        <f t="shared" si="158"/>
        <v>#DIV/0!</v>
      </c>
      <c r="P505" s="13"/>
      <c r="Q505" s="14"/>
    </row>
    <row r="506" spans="1:17" x14ac:dyDescent="0.2">
      <c r="A506" s="17"/>
      <c r="B506" s="17"/>
      <c r="C506" s="6" t="s">
        <v>898</v>
      </c>
      <c r="D506" s="43"/>
      <c r="E506" s="13"/>
      <c r="F506" s="13">
        <f t="shared" si="157"/>
        <v>0</v>
      </c>
      <c r="G506" s="13"/>
      <c r="H506" s="13"/>
      <c r="I506" s="14"/>
      <c r="J506" s="15"/>
      <c r="K506" s="19"/>
      <c r="L506" s="16"/>
      <c r="M506" s="16"/>
      <c r="N506" s="16"/>
      <c r="O506" s="16" t="e">
        <f t="shared" si="158"/>
        <v>#DIV/0!</v>
      </c>
      <c r="P506" s="13"/>
      <c r="Q506" s="14"/>
    </row>
    <row r="507" spans="1:17" x14ac:dyDescent="0.2">
      <c r="A507" s="17"/>
      <c r="B507" s="17"/>
      <c r="C507" s="6"/>
      <c r="D507" s="43"/>
      <c r="E507" s="13"/>
      <c r="F507" s="13"/>
      <c r="G507" s="13"/>
      <c r="H507" s="13"/>
      <c r="I507" s="14"/>
      <c r="J507" s="15"/>
      <c r="K507" s="19"/>
      <c r="L507" s="16"/>
      <c r="M507" s="16"/>
      <c r="N507" s="16"/>
      <c r="O507" s="16" t="e">
        <f t="shared" si="158"/>
        <v>#DIV/0!</v>
      </c>
      <c r="P507" s="13"/>
      <c r="Q507" s="14"/>
    </row>
    <row r="508" spans="1:17" s="48" customFormat="1" x14ac:dyDescent="0.25">
      <c r="A508" s="20" t="s">
        <v>508</v>
      </c>
      <c r="B508" s="20" t="s">
        <v>377</v>
      </c>
      <c r="C508" s="51" t="s">
        <v>903</v>
      </c>
      <c r="D508" s="44"/>
      <c r="E508" s="13"/>
      <c r="F508" s="13"/>
      <c r="G508" s="13"/>
      <c r="H508" s="16" t="s">
        <v>1466</v>
      </c>
      <c r="I508" s="26" t="s">
        <v>1466</v>
      </c>
      <c r="J508" s="16" t="s">
        <v>1466</v>
      </c>
      <c r="K508" s="16" t="s">
        <v>1466</v>
      </c>
      <c r="L508" s="16">
        <v>1070</v>
      </c>
      <c r="M508" s="16">
        <v>840</v>
      </c>
      <c r="N508" s="52">
        <v>2430</v>
      </c>
      <c r="O508" s="16" t="e">
        <f t="shared" si="158"/>
        <v>#VALUE!</v>
      </c>
      <c r="P508" s="13"/>
      <c r="Q508" s="14">
        <v>2390</v>
      </c>
    </row>
    <row r="509" spans="1:17" s="48" customFormat="1" x14ac:dyDescent="0.25">
      <c r="A509" s="20">
        <f t="shared" ref="A509:A539" si="163">A508+1</f>
        <v>453</v>
      </c>
      <c r="B509" s="20" t="s">
        <v>378</v>
      </c>
      <c r="C509" s="51" t="s">
        <v>904</v>
      </c>
      <c r="D509" s="44"/>
      <c r="E509" s="13"/>
      <c r="F509" s="13"/>
      <c r="G509" s="13"/>
      <c r="H509" s="16" t="s">
        <v>1466</v>
      </c>
      <c r="I509" s="26" t="s">
        <v>1466</v>
      </c>
      <c r="J509" s="16" t="s">
        <v>1466</v>
      </c>
      <c r="K509" s="16" t="s">
        <v>1466</v>
      </c>
      <c r="L509" s="16">
        <v>1200</v>
      </c>
      <c r="M509" s="16">
        <v>945</v>
      </c>
      <c r="N509" s="52">
        <v>3170</v>
      </c>
      <c r="O509" s="16" t="e">
        <f t="shared" si="158"/>
        <v>#VALUE!</v>
      </c>
      <c r="P509" s="13"/>
      <c r="Q509" s="14">
        <v>3140</v>
      </c>
    </row>
    <row r="510" spans="1:17" s="48" customFormat="1" x14ac:dyDescent="0.25">
      <c r="A510" s="20">
        <f t="shared" si="163"/>
        <v>454</v>
      </c>
      <c r="B510" s="20" t="s">
        <v>379</v>
      </c>
      <c r="C510" s="51" t="s">
        <v>905</v>
      </c>
      <c r="D510" s="44"/>
      <c r="E510" s="13"/>
      <c r="F510" s="13"/>
      <c r="G510" s="13"/>
      <c r="H510" s="16" t="s">
        <v>1466</v>
      </c>
      <c r="I510" s="26" t="s">
        <v>1466</v>
      </c>
      <c r="J510" s="16" t="s">
        <v>1466</v>
      </c>
      <c r="K510" s="16" t="s">
        <v>1466</v>
      </c>
      <c r="L510" s="16">
        <v>1070</v>
      </c>
      <c r="M510" s="16">
        <v>850</v>
      </c>
      <c r="N510" s="52">
        <v>2120</v>
      </c>
      <c r="O510" s="16" t="e">
        <f t="shared" si="158"/>
        <v>#VALUE!</v>
      </c>
      <c r="P510" s="13"/>
      <c r="Q510" s="14">
        <v>2040</v>
      </c>
    </row>
    <row r="511" spans="1:17" s="48" customFormat="1" x14ac:dyDescent="0.25">
      <c r="A511" s="58">
        <f t="shared" si="163"/>
        <v>455</v>
      </c>
      <c r="B511" s="20" t="s">
        <v>380</v>
      </c>
      <c r="C511" s="51" t="s">
        <v>799</v>
      </c>
      <c r="D511" s="44"/>
      <c r="E511" s="13"/>
      <c r="F511" s="13"/>
      <c r="G511" s="13"/>
      <c r="H511" s="16" t="s">
        <v>1466</v>
      </c>
      <c r="I511" s="26" t="s">
        <v>1466</v>
      </c>
      <c r="J511" s="16" t="s">
        <v>1466</v>
      </c>
      <c r="K511" s="16" t="s">
        <v>1466</v>
      </c>
      <c r="L511" s="16">
        <v>960</v>
      </c>
      <c r="M511" s="16">
        <v>820</v>
      </c>
      <c r="N511" s="52">
        <v>2430</v>
      </c>
      <c r="O511" s="16" t="e">
        <f t="shared" si="158"/>
        <v>#VALUE!</v>
      </c>
      <c r="P511" s="13"/>
      <c r="Q511" s="14">
        <v>2390</v>
      </c>
    </row>
    <row r="512" spans="1:17" s="48" customFormat="1" x14ac:dyDescent="0.25">
      <c r="A512" s="20">
        <f t="shared" si="163"/>
        <v>456</v>
      </c>
      <c r="B512" s="20" t="s">
        <v>381</v>
      </c>
      <c r="C512" s="51" t="s">
        <v>906</v>
      </c>
      <c r="D512" s="44"/>
      <c r="E512" s="13"/>
      <c r="F512" s="13"/>
      <c r="G512" s="13"/>
      <c r="H512" s="16" t="s">
        <v>1466</v>
      </c>
      <c r="I512" s="26" t="s">
        <v>1466</v>
      </c>
      <c r="J512" s="16" t="s">
        <v>1466</v>
      </c>
      <c r="K512" s="16" t="s">
        <v>1466</v>
      </c>
      <c r="L512" s="16">
        <v>890</v>
      </c>
      <c r="M512" s="16">
        <v>700</v>
      </c>
      <c r="N512" s="52">
        <v>2500</v>
      </c>
      <c r="O512" s="16" t="e">
        <f t="shared" si="158"/>
        <v>#VALUE!</v>
      </c>
      <c r="P512" s="13"/>
      <c r="Q512" s="14">
        <v>2490</v>
      </c>
    </row>
    <row r="513" spans="1:17" s="48" customFormat="1" x14ac:dyDescent="0.25">
      <c r="A513" s="20">
        <f t="shared" si="163"/>
        <v>457</v>
      </c>
      <c r="B513" s="20" t="s">
        <v>382</v>
      </c>
      <c r="C513" s="51" t="s">
        <v>907</v>
      </c>
      <c r="D513" s="44"/>
      <c r="E513" s="13"/>
      <c r="F513" s="13"/>
      <c r="G513" s="13"/>
      <c r="H513" s="16" t="s">
        <v>1466</v>
      </c>
      <c r="I513" s="26" t="s">
        <v>1466</v>
      </c>
      <c r="J513" s="16" t="s">
        <v>1466</v>
      </c>
      <c r="K513" s="16" t="s">
        <v>1466</v>
      </c>
      <c r="L513" s="16">
        <v>1460</v>
      </c>
      <c r="M513" s="16">
        <v>1200</v>
      </c>
      <c r="N513" s="52">
        <v>3730</v>
      </c>
      <c r="O513" s="16" t="e">
        <f t="shared" si="158"/>
        <v>#VALUE!</v>
      </c>
      <c r="P513" s="13"/>
      <c r="Q513" s="14">
        <v>3690</v>
      </c>
    </row>
    <row r="514" spans="1:17" s="48" customFormat="1" x14ac:dyDescent="0.25">
      <c r="A514" s="20">
        <f t="shared" si="163"/>
        <v>458</v>
      </c>
      <c r="B514" s="20" t="s">
        <v>383</v>
      </c>
      <c r="C514" s="51" t="s">
        <v>908</v>
      </c>
      <c r="D514" s="44"/>
      <c r="E514" s="13"/>
      <c r="F514" s="13"/>
      <c r="G514" s="13"/>
      <c r="H514" s="16" t="s">
        <v>1466</v>
      </c>
      <c r="I514" s="26" t="s">
        <v>1466</v>
      </c>
      <c r="J514" s="16" t="s">
        <v>1466</v>
      </c>
      <c r="K514" s="16" t="s">
        <v>1466</v>
      </c>
      <c r="L514" s="16">
        <v>1180</v>
      </c>
      <c r="M514" s="16">
        <v>890</v>
      </c>
      <c r="N514" s="52">
        <v>2970</v>
      </c>
      <c r="O514" s="16" t="e">
        <f t="shared" si="158"/>
        <v>#VALUE!</v>
      </c>
      <c r="P514" s="13"/>
      <c r="Q514" s="14">
        <v>2940</v>
      </c>
    </row>
    <row r="515" spans="1:17" s="48" customFormat="1" x14ac:dyDescent="0.25">
      <c r="A515" s="58">
        <f t="shared" si="163"/>
        <v>459</v>
      </c>
      <c r="B515" s="20" t="s">
        <v>384</v>
      </c>
      <c r="C515" s="51" t="s">
        <v>800</v>
      </c>
      <c r="D515" s="44"/>
      <c r="E515" s="13"/>
      <c r="F515" s="13"/>
      <c r="G515" s="13"/>
      <c r="H515" s="16" t="s">
        <v>1466</v>
      </c>
      <c r="I515" s="26" t="s">
        <v>1466</v>
      </c>
      <c r="J515" s="16" t="s">
        <v>1466</v>
      </c>
      <c r="K515" s="16" t="s">
        <v>1466</v>
      </c>
      <c r="L515" s="16">
        <v>940</v>
      </c>
      <c r="M515" s="16">
        <v>750</v>
      </c>
      <c r="N515" s="52">
        <v>2340</v>
      </c>
      <c r="O515" s="16" t="e">
        <f t="shared" si="158"/>
        <v>#VALUE!</v>
      </c>
      <c r="P515" s="13"/>
      <c r="Q515" s="14">
        <v>2340</v>
      </c>
    </row>
    <row r="516" spans="1:17" s="48" customFormat="1" x14ac:dyDescent="0.25">
      <c r="A516" s="20">
        <f t="shared" si="163"/>
        <v>460</v>
      </c>
      <c r="B516" s="20" t="s">
        <v>385</v>
      </c>
      <c r="C516" s="51" t="s">
        <v>910</v>
      </c>
      <c r="D516" s="44"/>
      <c r="E516" s="13"/>
      <c r="F516" s="13"/>
      <c r="G516" s="13"/>
      <c r="H516" s="16" t="s">
        <v>1466</v>
      </c>
      <c r="I516" s="26" t="s">
        <v>1466</v>
      </c>
      <c r="J516" s="16" t="s">
        <v>1466</v>
      </c>
      <c r="K516" s="16" t="s">
        <v>1466</v>
      </c>
      <c r="L516" s="16">
        <v>960</v>
      </c>
      <c r="M516" s="16">
        <v>720</v>
      </c>
      <c r="N516" s="52">
        <v>1920</v>
      </c>
      <c r="O516" s="16" t="e">
        <f t="shared" si="158"/>
        <v>#VALUE!</v>
      </c>
      <c r="P516" s="13"/>
      <c r="Q516" s="14">
        <v>1890</v>
      </c>
    </row>
    <row r="517" spans="1:17" s="48" customFormat="1" x14ac:dyDescent="0.25">
      <c r="A517" s="20">
        <f t="shared" si="163"/>
        <v>461</v>
      </c>
      <c r="B517" s="20" t="s">
        <v>386</v>
      </c>
      <c r="C517" s="51" t="s">
        <v>909</v>
      </c>
      <c r="D517" s="44"/>
      <c r="E517" s="13"/>
      <c r="F517" s="13"/>
      <c r="G517" s="13"/>
      <c r="H517" s="16" t="s">
        <v>1466</v>
      </c>
      <c r="I517" s="26" t="s">
        <v>1466</v>
      </c>
      <c r="J517" s="16" t="s">
        <v>1466</v>
      </c>
      <c r="K517" s="16" t="s">
        <v>1466</v>
      </c>
      <c r="L517" s="16">
        <v>1190</v>
      </c>
      <c r="M517" s="16">
        <v>970</v>
      </c>
      <c r="N517" s="52">
        <v>2260</v>
      </c>
      <c r="O517" s="16" t="e">
        <f t="shared" si="158"/>
        <v>#VALUE!</v>
      </c>
      <c r="P517" s="13"/>
      <c r="Q517" s="14">
        <v>2240</v>
      </c>
    </row>
    <row r="518" spans="1:17" s="48" customFormat="1" x14ac:dyDescent="0.25">
      <c r="A518" s="58">
        <f t="shared" si="163"/>
        <v>462</v>
      </c>
      <c r="B518" s="20" t="s">
        <v>387</v>
      </c>
      <c r="C518" s="51" t="s">
        <v>801</v>
      </c>
      <c r="D518" s="44"/>
      <c r="E518" s="13"/>
      <c r="F518" s="13"/>
      <c r="G518" s="13"/>
      <c r="H518" s="16" t="s">
        <v>1466</v>
      </c>
      <c r="I518" s="26" t="s">
        <v>1466</v>
      </c>
      <c r="J518" s="16" t="s">
        <v>1466</v>
      </c>
      <c r="K518" s="16" t="s">
        <v>1466</v>
      </c>
      <c r="L518" s="16">
        <v>970</v>
      </c>
      <c r="M518" s="16">
        <v>730</v>
      </c>
      <c r="N518" s="52">
        <v>2370</v>
      </c>
      <c r="O518" s="16" t="e">
        <f t="shared" si="158"/>
        <v>#VALUE!</v>
      </c>
      <c r="P518" s="13"/>
      <c r="Q518" s="14">
        <v>2340</v>
      </c>
    </row>
    <row r="519" spans="1:17" s="48" customFormat="1" x14ac:dyDescent="0.25">
      <c r="A519" s="20">
        <f t="shared" si="163"/>
        <v>463</v>
      </c>
      <c r="B519" s="20" t="s">
        <v>388</v>
      </c>
      <c r="C519" s="51" t="s">
        <v>911</v>
      </c>
      <c r="D519" s="44"/>
      <c r="E519" s="13"/>
      <c r="F519" s="13"/>
      <c r="G519" s="13"/>
      <c r="H519" s="16" t="s">
        <v>1466</v>
      </c>
      <c r="I519" s="26" t="s">
        <v>1466</v>
      </c>
      <c r="J519" s="16" t="s">
        <v>1466</v>
      </c>
      <c r="K519" s="16" t="s">
        <v>1466</v>
      </c>
      <c r="L519" s="16">
        <v>1400</v>
      </c>
      <c r="M519" s="16">
        <v>1290</v>
      </c>
      <c r="N519" s="52">
        <v>3260</v>
      </c>
      <c r="O519" s="16" t="e">
        <f t="shared" si="158"/>
        <v>#VALUE!</v>
      </c>
      <c r="P519" s="13"/>
      <c r="Q519" s="14">
        <v>2840</v>
      </c>
    </row>
    <row r="520" spans="1:17" s="48" customFormat="1" x14ac:dyDescent="0.25">
      <c r="A520" s="20">
        <f t="shared" si="163"/>
        <v>464</v>
      </c>
      <c r="B520" s="20" t="s">
        <v>389</v>
      </c>
      <c r="C520" s="51" t="s">
        <v>912</v>
      </c>
      <c r="D520" s="44"/>
      <c r="E520" s="13"/>
      <c r="F520" s="13"/>
      <c r="G520" s="13"/>
      <c r="H520" s="16" t="s">
        <v>1466</v>
      </c>
      <c r="I520" s="26" t="s">
        <v>1466</v>
      </c>
      <c r="J520" s="16" t="s">
        <v>1466</v>
      </c>
      <c r="K520" s="16" t="s">
        <v>1466</v>
      </c>
      <c r="L520" s="16">
        <v>1040</v>
      </c>
      <c r="M520" s="16">
        <v>920</v>
      </c>
      <c r="N520" s="52">
        <v>4150</v>
      </c>
      <c r="O520" s="16" t="e">
        <f t="shared" si="158"/>
        <v>#VALUE!</v>
      </c>
      <c r="P520" s="13"/>
      <c r="Q520" s="14">
        <v>3190</v>
      </c>
    </row>
    <row r="521" spans="1:17" s="48" customFormat="1" x14ac:dyDescent="0.25">
      <c r="A521" s="58">
        <f t="shared" si="163"/>
        <v>465</v>
      </c>
      <c r="B521" s="20" t="s">
        <v>390</v>
      </c>
      <c r="C521" s="51" t="s">
        <v>802</v>
      </c>
      <c r="D521" s="44"/>
      <c r="E521" s="13"/>
      <c r="F521" s="13"/>
      <c r="G521" s="13"/>
      <c r="H521" s="16" t="s">
        <v>1466</v>
      </c>
      <c r="I521" s="26" t="s">
        <v>1466</v>
      </c>
      <c r="J521" s="16" t="s">
        <v>1466</v>
      </c>
      <c r="K521" s="16" t="s">
        <v>1466</v>
      </c>
      <c r="L521" s="16" t="s">
        <v>1466</v>
      </c>
      <c r="M521" s="16" t="s">
        <v>1466</v>
      </c>
      <c r="N521" s="52">
        <v>2450</v>
      </c>
      <c r="O521" s="16" t="e">
        <f t="shared" si="158"/>
        <v>#VALUE!</v>
      </c>
      <c r="P521" s="13"/>
      <c r="Q521" s="14">
        <v>2690</v>
      </c>
    </row>
    <row r="522" spans="1:17" s="48" customFormat="1" x14ac:dyDescent="0.25">
      <c r="A522" s="20">
        <f t="shared" si="163"/>
        <v>466</v>
      </c>
      <c r="B522" s="20" t="s">
        <v>391</v>
      </c>
      <c r="C522" s="51" t="s">
        <v>913</v>
      </c>
      <c r="D522" s="44"/>
      <c r="E522" s="13"/>
      <c r="F522" s="13"/>
      <c r="G522" s="13"/>
      <c r="H522" s="16" t="s">
        <v>1466</v>
      </c>
      <c r="I522" s="26" t="s">
        <v>1466</v>
      </c>
      <c r="J522" s="16" t="s">
        <v>1466</v>
      </c>
      <c r="K522" s="16" t="s">
        <v>1466</v>
      </c>
      <c r="L522" s="16">
        <v>930</v>
      </c>
      <c r="M522" s="16">
        <v>740</v>
      </c>
      <c r="N522" s="52">
        <v>2860</v>
      </c>
      <c r="O522" s="16" t="e">
        <f t="shared" si="158"/>
        <v>#VALUE!</v>
      </c>
      <c r="P522" s="13"/>
      <c r="Q522" s="14">
        <v>2490</v>
      </c>
    </row>
    <row r="523" spans="1:17" s="48" customFormat="1" x14ac:dyDescent="0.25">
      <c r="A523" s="20">
        <f t="shared" si="163"/>
        <v>467</v>
      </c>
      <c r="B523" s="20" t="s">
        <v>392</v>
      </c>
      <c r="C523" s="51" t="s">
        <v>914</v>
      </c>
      <c r="D523" s="44"/>
      <c r="E523" s="13"/>
      <c r="F523" s="13"/>
      <c r="G523" s="13"/>
      <c r="H523" s="16" t="s">
        <v>1466</v>
      </c>
      <c r="I523" s="26" t="s">
        <v>1466</v>
      </c>
      <c r="J523" s="16" t="s">
        <v>1466</v>
      </c>
      <c r="K523" s="16" t="s">
        <v>1466</v>
      </c>
      <c r="L523" s="16">
        <v>1010</v>
      </c>
      <c r="M523" s="16">
        <v>870</v>
      </c>
      <c r="N523" s="52">
        <v>2700</v>
      </c>
      <c r="O523" s="16" t="e">
        <f t="shared" si="158"/>
        <v>#VALUE!</v>
      </c>
      <c r="P523" s="13"/>
      <c r="Q523" s="14">
        <v>2490</v>
      </c>
    </row>
    <row r="524" spans="1:17" s="48" customFormat="1" x14ac:dyDescent="0.2">
      <c r="A524" s="20">
        <f t="shared" si="163"/>
        <v>468</v>
      </c>
      <c r="B524" s="20" t="s">
        <v>393</v>
      </c>
      <c r="C524" s="53" t="s">
        <v>915</v>
      </c>
      <c r="D524" s="44"/>
      <c r="E524" s="13"/>
      <c r="F524" s="13"/>
      <c r="G524" s="13"/>
      <c r="H524" s="16" t="s">
        <v>1466</v>
      </c>
      <c r="I524" s="26" t="s">
        <v>1466</v>
      </c>
      <c r="J524" s="16" t="s">
        <v>1466</v>
      </c>
      <c r="K524" s="16" t="s">
        <v>1466</v>
      </c>
      <c r="L524" s="16">
        <v>780</v>
      </c>
      <c r="M524" s="16">
        <v>670</v>
      </c>
      <c r="N524" s="52">
        <v>3020</v>
      </c>
      <c r="O524" s="16" t="e">
        <f t="shared" si="158"/>
        <v>#VALUE!</v>
      </c>
      <c r="P524" s="13"/>
      <c r="Q524" s="14">
        <v>3540</v>
      </c>
    </row>
    <row r="525" spans="1:17" s="45" customFormat="1" ht="15" customHeight="1" x14ac:dyDescent="0.2">
      <c r="A525" s="58">
        <f t="shared" si="163"/>
        <v>469</v>
      </c>
      <c r="B525" s="74" t="s">
        <v>1492</v>
      </c>
      <c r="C525" s="8" t="s">
        <v>810</v>
      </c>
      <c r="D525" s="44">
        <v>505</v>
      </c>
      <c r="E525" s="13">
        <v>510</v>
      </c>
      <c r="F525" s="13">
        <f>E525-D525</f>
        <v>5</v>
      </c>
      <c r="G525" s="13">
        <f>E525+10</f>
        <v>520</v>
      </c>
      <c r="H525" s="13">
        <v>500</v>
      </c>
      <c r="I525" s="14">
        <v>600</v>
      </c>
      <c r="J525" s="15">
        <f>I525-H525</f>
        <v>100</v>
      </c>
      <c r="K525" s="19">
        <f>I525/H525</f>
        <v>1.2</v>
      </c>
      <c r="L525" s="16">
        <v>740</v>
      </c>
      <c r="M525" s="16">
        <v>600</v>
      </c>
      <c r="N525" s="16">
        <v>720</v>
      </c>
      <c r="O525" s="16">
        <f t="shared" si="158"/>
        <v>1.2</v>
      </c>
      <c r="P525" s="13"/>
      <c r="Q525" s="14">
        <f>I525-10</f>
        <v>590</v>
      </c>
    </row>
    <row r="526" spans="1:17" s="45" customFormat="1" ht="15" customHeight="1" x14ac:dyDescent="0.2">
      <c r="A526" s="58">
        <f t="shared" si="163"/>
        <v>470</v>
      </c>
      <c r="B526" s="74" t="s">
        <v>1493</v>
      </c>
      <c r="C526" s="8" t="s">
        <v>803</v>
      </c>
      <c r="D526" s="44">
        <v>770</v>
      </c>
      <c r="E526" s="13">
        <v>770</v>
      </c>
      <c r="F526" s="13">
        <f>E526-D526</f>
        <v>0</v>
      </c>
      <c r="G526" s="13">
        <f>E526+10</f>
        <v>780</v>
      </c>
      <c r="H526" s="13">
        <v>800</v>
      </c>
      <c r="I526" s="14">
        <v>1000</v>
      </c>
      <c r="J526" s="15">
        <f>I526-H526</f>
        <v>200</v>
      </c>
      <c r="K526" s="19">
        <v>1160</v>
      </c>
      <c r="L526" s="16">
        <v>1160</v>
      </c>
      <c r="M526" s="16">
        <v>860</v>
      </c>
      <c r="N526" s="16">
        <v>1200</v>
      </c>
      <c r="O526" s="16">
        <f t="shared" si="158"/>
        <v>1.2</v>
      </c>
      <c r="P526" s="13"/>
      <c r="Q526" s="14">
        <f>I526-10</f>
        <v>990</v>
      </c>
    </row>
    <row r="527" spans="1:17" s="45" customFormat="1" ht="15" customHeight="1" x14ac:dyDescent="0.2">
      <c r="A527" s="58">
        <f t="shared" si="163"/>
        <v>471</v>
      </c>
      <c r="B527" s="74" t="s">
        <v>1494</v>
      </c>
      <c r="C527" s="8" t="s">
        <v>804</v>
      </c>
      <c r="D527" s="44">
        <v>1155</v>
      </c>
      <c r="E527" s="13">
        <v>1160</v>
      </c>
      <c r="F527" s="13">
        <f>E527-D527</f>
        <v>5</v>
      </c>
      <c r="G527" s="13">
        <f>E527+10</f>
        <v>1170</v>
      </c>
      <c r="H527" s="13">
        <v>1150</v>
      </c>
      <c r="I527" s="14">
        <v>1400</v>
      </c>
      <c r="J527" s="15">
        <f>I527-H527</f>
        <v>250</v>
      </c>
      <c r="K527" s="19">
        <f>I527/H527</f>
        <v>1.2173913043478262</v>
      </c>
      <c r="L527" s="16">
        <v>1650</v>
      </c>
      <c r="M527" s="16">
        <v>1200</v>
      </c>
      <c r="N527" s="16">
        <v>1680</v>
      </c>
      <c r="O527" s="16">
        <f t="shared" si="158"/>
        <v>1.2</v>
      </c>
      <c r="P527" s="13"/>
      <c r="Q527" s="14">
        <f>I527-10</f>
        <v>1390</v>
      </c>
    </row>
    <row r="528" spans="1:17" s="45" customFormat="1" ht="15" customHeight="1" x14ac:dyDescent="0.2">
      <c r="A528" s="58">
        <f t="shared" si="163"/>
        <v>472</v>
      </c>
      <c r="B528" s="75" t="s">
        <v>1495</v>
      </c>
      <c r="C528" s="8" t="s">
        <v>805</v>
      </c>
      <c r="D528" s="44"/>
      <c r="E528" s="13"/>
      <c r="F528" s="13"/>
      <c r="G528" s="13"/>
      <c r="H528" s="13"/>
      <c r="I528" s="14"/>
      <c r="J528" s="15"/>
      <c r="K528" s="19"/>
      <c r="L528" s="16"/>
      <c r="M528" s="16"/>
      <c r="N528" s="16"/>
      <c r="O528" s="16"/>
      <c r="P528" s="13"/>
      <c r="Q528" s="14"/>
    </row>
    <row r="529" spans="1:17" s="45" customFormat="1" x14ac:dyDescent="0.2">
      <c r="A529" s="58">
        <f t="shared" si="163"/>
        <v>473</v>
      </c>
      <c r="B529" s="75" t="s">
        <v>1496</v>
      </c>
      <c r="C529" s="8" t="s">
        <v>806</v>
      </c>
      <c r="D529" s="44">
        <v>1327</v>
      </c>
      <c r="E529" s="13">
        <v>1330</v>
      </c>
      <c r="F529" s="13">
        <f>E529-D529</f>
        <v>3</v>
      </c>
      <c r="G529" s="13">
        <f>E529+10</f>
        <v>1340</v>
      </c>
      <c r="H529" s="13">
        <v>1350</v>
      </c>
      <c r="I529" s="14">
        <v>1700</v>
      </c>
      <c r="J529" s="15">
        <f>I529-H529</f>
        <v>350</v>
      </c>
      <c r="K529" s="19">
        <f>I529/H529</f>
        <v>1.2592592592592593</v>
      </c>
      <c r="L529" s="16">
        <v>1700</v>
      </c>
      <c r="M529" s="16">
        <v>1240</v>
      </c>
      <c r="N529" s="16">
        <v>1880</v>
      </c>
      <c r="O529" s="16">
        <f t="shared" ref="O529:O537" si="164">N529/I529</f>
        <v>1.1058823529411765</v>
      </c>
      <c r="P529" s="13"/>
      <c r="Q529" s="14">
        <f>I529-10</f>
        <v>1690</v>
      </c>
    </row>
    <row r="530" spans="1:17" s="45" customFormat="1" x14ac:dyDescent="0.2">
      <c r="A530" s="58">
        <f t="shared" si="163"/>
        <v>474</v>
      </c>
      <c r="B530" s="75" t="s">
        <v>1497</v>
      </c>
      <c r="C530" s="8" t="s">
        <v>807</v>
      </c>
      <c r="D530" s="44">
        <v>1700</v>
      </c>
      <c r="E530" s="13">
        <v>1700</v>
      </c>
      <c r="F530" s="13">
        <f>E530-D530</f>
        <v>0</v>
      </c>
      <c r="G530" s="13">
        <f>E530+10</f>
        <v>1710</v>
      </c>
      <c r="H530" s="13">
        <v>1700</v>
      </c>
      <c r="I530" s="14">
        <v>2100</v>
      </c>
      <c r="J530" s="15">
        <f>I530-H530</f>
        <v>400</v>
      </c>
      <c r="K530" s="19">
        <f>I530/H530</f>
        <v>1.2352941176470589</v>
      </c>
      <c r="L530" s="16">
        <v>2500</v>
      </c>
      <c r="M530" s="16">
        <v>1700</v>
      </c>
      <c r="N530" s="16">
        <v>2520</v>
      </c>
      <c r="O530" s="16">
        <f t="shared" si="164"/>
        <v>1.2</v>
      </c>
      <c r="P530" s="13"/>
      <c r="Q530" s="14">
        <f>I530-10</f>
        <v>2090</v>
      </c>
    </row>
    <row r="531" spans="1:17" s="45" customFormat="1" x14ac:dyDescent="0.2">
      <c r="A531" s="58">
        <f t="shared" si="163"/>
        <v>475</v>
      </c>
      <c r="B531" s="75" t="s">
        <v>1498</v>
      </c>
      <c r="C531" s="8" t="s">
        <v>808</v>
      </c>
      <c r="D531" s="44">
        <v>2150</v>
      </c>
      <c r="E531" s="13">
        <v>2150</v>
      </c>
      <c r="F531" s="13">
        <f>E531-D531</f>
        <v>0</v>
      </c>
      <c r="G531" s="13">
        <f>E531+10</f>
        <v>2160</v>
      </c>
      <c r="H531" s="13">
        <v>2150</v>
      </c>
      <c r="I531" s="14">
        <v>2600</v>
      </c>
      <c r="J531" s="15">
        <f>I531-H531</f>
        <v>450</v>
      </c>
      <c r="K531" s="19">
        <f>I531/H531</f>
        <v>1.2093023255813953</v>
      </c>
      <c r="L531" s="16">
        <v>2830</v>
      </c>
      <c r="M531" s="16">
        <v>2080</v>
      </c>
      <c r="N531" s="16">
        <v>3120</v>
      </c>
      <c r="O531" s="16">
        <f t="shared" si="164"/>
        <v>1.2</v>
      </c>
      <c r="P531" s="13"/>
      <c r="Q531" s="14">
        <f>I531-10</f>
        <v>2590</v>
      </c>
    </row>
    <row r="532" spans="1:17" s="45" customFormat="1" x14ac:dyDescent="0.2">
      <c r="A532" s="58">
        <f t="shared" si="163"/>
        <v>476</v>
      </c>
      <c r="B532" s="74" t="s">
        <v>1499</v>
      </c>
      <c r="C532" s="8" t="s">
        <v>809</v>
      </c>
      <c r="D532" s="44"/>
      <c r="E532" s="13"/>
      <c r="F532" s="13"/>
      <c r="G532" s="13"/>
      <c r="H532" s="13"/>
      <c r="I532" s="14"/>
      <c r="J532" s="15"/>
      <c r="K532" s="19"/>
      <c r="L532" s="16"/>
      <c r="M532" s="16"/>
      <c r="N532" s="16">
        <v>3090</v>
      </c>
      <c r="O532" s="16" t="e">
        <f t="shared" si="164"/>
        <v>#DIV/0!</v>
      </c>
      <c r="P532" s="13"/>
      <c r="Q532" s="14">
        <v>3090</v>
      </c>
    </row>
    <row r="533" spans="1:17" s="25" customFormat="1" x14ac:dyDescent="0.2">
      <c r="A533" s="20">
        <f t="shared" si="163"/>
        <v>477</v>
      </c>
      <c r="B533" s="74" t="s">
        <v>1500</v>
      </c>
      <c r="C533" s="8" t="s">
        <v>1537</v>
      </c>
      <c r="D533" s="44"/>
      <c r="E533" s="13"/>
      <c r="F533" s="13"/>
      <c r="G533" s="13"/>
      <c r="H533" s="13"/>
      <c r="I533" s="14"/>
      <c r="J533" s="15"/>
      <c r="K533" s="19"/>
      <c r="L533" s="16"/>
      <c r="M533" s="16"/>
      <c r="N533" s="16">
        <v>3670</v>
      </c>
      <c r="O533" s="16" t="e">
        <f t="shared" si="164"/>
        <v>#DIV/0!</v>
      </c>
      <c r="P533" s="13"/>
      <c r="Q533" s="14">
        <v>3640</v>
      </c>
    </row>
    <row r="534" spans="1:17" s="25" customFormat="1" x14ac:dyDescent="0.2">
      <c r="A534" s="58">
        <f t="shared" si="163"/>
        <v>478</v>
      </c>
      <c r="B534" s="20" t="s">
        <v>394</v>
      </c>
      <c r="C534" s="8" t="s">
        <v>811</v>
      </c>
      <c r="D534" s="44"/>
      <c r="E534" s="13"/>
      <c r="F534" s="13"/>
      <c r="G534" s="13"/>
      <c r="H534" s="13"/>
      <c r="I534" s="14"/>
      <c r="J534" s="15"/>
      <c r="K534" s="19"/>
      <c r="L534" s="16">
        <v>1580</v>
      </c>
      <c r="M534" s="16">
        <v>1135</v>
      </c>
      <c r="N534" s="16">
        <v>1330</v>
      </c>
      <c r="O534" s="16" t="e">
        <f t="shared" si="164"/>
        <v>#DIV/0!</v>
      </c>
      <c r="P534" s="13"/>
      <c r="Q534" s="14">
        <v>1900</v>
      </c>
    </row>
    <row r="535" spans="1:17" s="25" customFormat="1" x14ac:dyDescent="0.2">
      <c r="A535" s="58">
        <f t="shared" si="163"/>
        <v>479</v>
      </c>
      <c r="B535" s="20" t="s">
        <v>395</v>
      </c>
      <c r="C535" s="8" t="s">
        <v>812</v>
      </c>
      <c r="D535" s="44">
        <v>1060</v>
      </c>
      <c r="E535" s="13">
        <v>1060</v>
      </c>
      <c r="F535" s="13">
        <f>E535-D535</f>
        <v>0</v>
      </c>
      <c r="G535" s="13">
        <f>E535+10</f>
        <v>1070</v>
      </c>
      <c r="H535" s="13">
        <v>1050</v>
      </c>
      <c r="I535" s="14">
        <v>1900</v>
      </c>
      <c r="J535" s="15">
        <v>850</v>
      </c>
      <c r="K535" s="19">
        <f>I535/H535</f>
        <v>1.8095238095238095</v>
      </c>
      <c r="L535" s="16">
        <v>3160</v>
      </c>
      <c r="M535" s="16">
        <v>2270</v>
      </c>
      <c r="N535" s="16">
        <v>2280</v>
      </c>
      <c r="O535" s="16">
        <f t="shared" si="164"/>
        <v>1.2</v>
      </c>
      <c r="P535" s="13"/>
      <c r="Q535" s="14">
        <f>I535-10</f>
        <v>1890</v>
      </c>
    </row>
    <row r="536" spans="1:17" s="25" customFormat="1" x14ac:dyDescent="0.2">
      <c r="A536" s="58">
        <f t="shared" si="163"/>
        <v>480</v>
      </c>
      <c r="B536" s="20" t="s">
        <v>396</v>
      </c>
      <c r="C536" s="8" t="s">
        <v>813</v>
      </c>
      <c r="D536" s="44"/>
      <c r="E536" s="13"/>
      <c r="F536" s="13"/>
      <c r="G536" s="13"/>
      <c r="H536" s="13"/>
      <c r="I536" s="14"/>
      <c r="J536" s="15"/>
      <c r="K536" s="19"/>
      <c r="L536" s="16">
        <v>2200</v>
      </c>
      <c r="M536" s="16">
        <v>1600</v>
      </c>
      <c r="N536" s="16">
        <v>1990</v>
      </c>
      <c r="O536" s="16" t="e">
        <f t="shared" si="164"/>
        <v>#DIV/0!</v>
      </c>
      <c r="P536" s="13"/>
      <c r="Q536" s="14">
        <v>1990</v>
      </c>
    </row>
    <row r="537" spans="1:17" s="25" customFormat="1" x14ac:dyDescent="0.2">
      <c r="A537" s="58">
        <f t="shared" si="163"/>
        <v>481</v>
      </c>
      <c r="B537" s="20" t="s">
        <v>397</v>
      </c>
      <c r="C537" s="8" t="s">
        <v>814</v>
      </c>
      <c r="D537" s="44"/>
      <c r="E537" s="13"/>
      <c r="F537" s="13"/>
      <c r="G537" s="13"/>
      <c r="H537" s="13"/>
      <c r="I537" s="14"/>
      <c r="J537" s="15"/>
      <c r="K537" s="19"/>
      <c r="L537" s="16">
        <v>4400</v>
      </c>
      <c r="M537" s="16">
        <v>3200</v>
      </c>
      <c r="N537" s="16">
        <v>3740</v>
      </c>
      <c r="O537" s="16" t="e">
        <f t="shared" si="164"/>
        <v>#DIV/0!</v>
      </c>
      <c r="P537" s="13"/>
      <c r="Q537" s="14">
        <v>3740</v>
      </c>
    </row>
    <row r="538" spans="1:17" s="25" customFormat="1" x14ac:dyDescent="0.2">
      <c r="A538" s="20">
        <f t="shared" si="163"/>
        <v>482</v>
      </c>
      <c r="B538" s="20" t="s">
        <v>398</v>
      </c>
      <c r="C538" s="8" t="s">
        <v>916</v>
      </c>
      <c r="D538" s="44"/>
      <c r="E538" s="13"/>
      <c r="F538" s="13"/>
      <c r="G538" s="13"/>
      <c r="H538" s="13"/>
      <c r="I538" s="14"/>
      <c r="J538" s="15"/>
      <c r="K538" s="19"/>
      <c r="L538" s="16"/>
      <c r="M538" s="16"/>
      <c r="N538" s="16"/>
      <c r="O538" s="16"/>
      <c r="P538" s="13"/>
      <c r="Q538" s="14">
        <v>640</v>
      </c>
    </row>
    <row r="539" spans="1:17" s="25" customFormat="1" x14ac:dyDescent="0.2">
      <c r="A539" s="20">
        <f t="shared" si="163"/>
        <v>483</v>
      </c>
      <c r="B539" s="74" t="s">
        <v>1500</v>
      </c>
      <c r="C539" s="8" t="s">
        <v>1538</v>
      </c>
      <c r="D539" s="44"/>
      <c r="E539" s="13"/>
      <c r="F539" s="13"/>
      <c r="G539" s="13"/>
      <c r="H539" s="13"/>
      <c r="I539" s="14"/>
      <c r="J539" s="15"/>
      <c r="K539" s="19"/>
      <c r="L539" s="16"/>
      <c r="M539" s="16"/>
      <c r="N539" s="16">
        <v>5000</v>
      </c>
      <c r="O539" s="16" t="e">
        <f t="shared" ref="O539:O570" si="165">N539/I539</f>
        <v>#DIV/0!</v>
      </c>
      <c r="P539" s="13"/>
      <c r="Q539" s="14">
        <v>4990</v>
      </c>
    </row>
    <row r="540" spans="1:17" s="25" customFormat="1" x14ac:dyDescent="0.2">
      <c r="A540" s="21"/>
      <c r="B540" s="21"/>
      <c r="C540" s="6" t="s">
        <v>1539</v>
      </c>
      <c r="D540" s="44"/>
      <c r="E540" s="13"/>
      <c r="F540" s="13"/>
      <c r="G540" s="13"/>
      <c r="H540" s="16"/>
      <c r="I540" s="26"/>
      <c r="J540" s="16"/>
      <c r="K540" s="16"/>
      <c r="L540" s="13"/>
      <c r="M540" s="13"/>
      <c r="N540" s="13"/>
      <c r="O540" s="16" t="e">
        <f t="shared" si="165"/>
        <v>#DIV/0!</v>
      </c>
      <c r="P540" s="13"/>
      <c r="Q540" s="14"/>
    </row>
    <row r="541" spans="1:17" s="48" customFormat="1" x14ac:dyDescent="0.2">
      <c r="A541" s="21">
        <v>484</v>
      </c>
      <c r="B541" s="21" t="s">
        <v>399</v>
      </c>
      <c r="C541" s="8" t="s">
        <v>1540</v>
      </c>
      <c r="D541" s="44"/>
      <c r="E541" s="13"/>
      <c r="F541" s="13"/>
      <c r="G541" s="13"/>
      <c r="H541" s="16" t="s">
        <v>1466</v>
      </c>
      <c r="I541" s="26" t="s">
        <v>1466</v>
      </c>
      <c r="J541" s="16" t="s">
        <v>1466</v>
      </c>
      <c r="K541" s="16" t="s">
        <v>1466</v>
      </c>
      <c r="L541" s="16">
        <v>600</v>
      </c>
      <c r="M541" s="16">
        <v>600</v>
      </c>
      <c r="N541" s="16">
        <v>900</v>
      </c>
      <c r="O541" s="16" t="e">
        <f t="shared" si="165"/>
        <v>#VALUE!</v>
      </c>
      <c r="P541" s="13"/>
      <c r="Q541" s="14">
        <v>740</v>
      </c>
    </row>
    <row r="542" spans="1:17" s="48" customFormat="1" x14ac:dyDescent="0.2">
      <c r="A542" s="21">
        <f>A541+1</f>
        <v>485</v>
      </c>
      <c r="B542" s="21" t="s">
        <v>400</v>
      </c>
      <c r="C542" s="8" t="s">
        <v>1541</v>
      </c>
      <c r="D542" s="44"/>
      <c r="E542" s="13"/>
      <c r="F542" s="13"/>
      <c r="G542" s="13"/>
      <c r="H542" s="16" t="s">
        <v>1466</v>
      </c>
      <c r="I542" s="26" t="s">
        <v>1466</v>
      </c>
      <c r="J542" s="16" t="s">
        <v>1466</v>
      </c>
      <c r="K542" s="16" t="s">
        <v>1466</v>
      </c>
      <c r="L542" s="16">
        <v>1100</v>
      </c>
      <c r="M542" s="16">
        <v>1100</v>
      </c>
      <c r="N542" s="16">
        <v>1650</v>
      </c>
      <c r="O542" s="16" t="e">
        <f t="shared" si="165"/>
        <v>#VALUE!</v>
      </c>
      <c r="P542" s="13"/>
      <c r="Q542" s="14">
        <v>1390</v>
      </c>
    </row>
    <row r="543" spans="1:17" s="48" customFormat="1" x14ac:dyDescent="0.2">
      <c r="A543" s="21">
        <f>A542+1</f>
        <v>486</v>
      </c>
      <c r="B543" s="21" t="s">
        <v>401</v>
      </c>
      <c r="C543" s="8" t="s">
        <v>1542</v>
      </c>
      <c r="D543" s="44"/>
      <c r="E543" s="13"/>
      <c r="F543" s="13"/>
      <c r="G543" s="13"/>
      <c r="H543" s="16" t="s">
        <v>1466</v>
      </c>
      <c r="I543" s="26" t="s">
        <v>1466</v>
      </c>
      <c r="J543" s="16" t="s">
        <v>1466</v>
      </c>
      <c r="K543" s="16" t="s">
        <v>1466</v>
      </c>
      <c r="L543" s="16">
        <v>1600</v>
      </c>
      <c r="M543" s="16">
        <v>1600</v>
      </c>
      <c r="N543" s="16">
        <v>2400</v>
      </c>
      <c r="O543" s="16" t="e">
        <f t="shared" si="165"/>
        <v>#VALUE!</v>
      </c>
      <c r="P543" s="13"/>
      <c r="Q543" s="14">
        <v>2040</v>
      </c>
    </row>
    <row r="544" spans="1:17" s="48" customFormat="1" x14ac:dyDescent="0.2">
      <c r="A544" s="21">
        <f>A543+1</f>
        <v>487</v>
      </c>
      <c r="B544" s="21" t="s">
        <v>402</v>
      </c>
      <c r="C544" s="8" t="s">
        <v>1543</v>
      </c>
      <c r="D544" s="44"/>
      <c r="E544" s="13"/>
      <c r="F544" s="13"/>
      <c r="G544" s="13"/>
      <c r="H544" s="16" t="s">
        <v>1466</v>
      </c>
      <c r="I544" s="26" t="s">
        <v>1466</v>
      </c>
      <c r="J544" s="16" t="s">
        <v>1466</v>
      </c>
      <c r="K544" s="16" t="s">
        <v>1466</v>
      </c>
      <c r="L544" s="16">
        <v>2200</v>
      </c>
      <c r="M544" s="16">
        <v>2200</v>
      </c>
      <c r="N544" s="16">
        <v>3300</v>
      </c>
      <c r="O544" s="16" t="e">
        <f t="shared" si="165"/>
        <v>#VALUE!</v>
      </c>
      <c r="P544" s="13"/>
      <c r="Q544" s="14">
        <v>2840</v>
      </c>
    </row>
    <row r="545" spans="1:17" s="25" customFormat="1" ht="28.5" x14ac:dyDescent="0.2">
      <c r="A545" s="21"/>
      <c r="B545" s="21"/>
      <c r="C545" s="6" t="s">
        <v>515</v>
      </c>
      <c r="D545" s="44"/>
      <c r="E545" s="13"/>
      <c r="F545" s="13"/>
      <c r="G545" s="13"/>
      <c r="H545" s="16"/>
      <c r="I545" s="26"/>
      <c r="J545" s="16"/>
      <c r="K545" s="16"/>
      <c r="L545" s="16"/>
      <c r="M545" s="16"/>
      <c r="N545" s="16"/>
      <c r="O545" s="16" t="e">
        <f t="shared" si="165"/>
        <v>#DIV/0!</v>
      </c>
      <c r="P545" s="13"/>
      <c r="Q545" s="14"/>
    </row>
    <row r="546" spans="1:17" s="48" customFormat="1" x14ac:dyDescent="0.2">
      <c r="A546" s="21">
        <v>488</v>
      </c>
      <c r="B546" s="21" t="s">
        <v>403</v>
      </c>
      <c r="C546" s="8" t="s">
        <v>917</v>
      </c>
      <c r="D546" s="44"/>
      <c r="E546" s="13"/>
      <c r="F546" s="13"/>
      <c r="G546" s="13"/>
      <c r="H546" s="16" t="s">
        <v>1466</v>
      </c>
      <c r="I546" s="26" t="s">
        <v>1466</v>
      </c>
      <c r="J546" s="16" t="s">
        <v>1466</v>
      </c>
      <c r="K546" s="16" t="s">
        <v>1466</v>
      </c>
      <c r="L546" s="16">
        <v>500</v>
      </c>
      <c r="M546" s="16">
        <v>365</v>
      </c>
      <c r="N546" s="16">
        <v>650</v>
      </c>
      <c r="O546" s="16" t="e">
        <f t="shared" si="165"/>
        <v>#VALUE!</v>
      </c>
      <c r="P546" s="13"/>
      <c r="Q546" s="14">
        <v>490</v>
      </c>
    </row>
    <row r="547" spans="1:17" s="48" customFormat="1" x14ac:dyDescent="0.2">
      <c r="A547" s="21">
        <f>A546+1</f>
        <v>489</v>
      </c>
      <c r="B547" s="21" t="s">
        <v>564</v>
      </c>
      <c r="C547" s="8" t="s">
        <v>918</v>
      </c>
      <c r="D547" s="44"/>
      <c r="E547" s="13"/>
      <c r="F547" s="13"/>
      <c r="G547" s="13"/>
      <c r="H547" s="16" t="s">
        <v>1466</v>
      </c>
      <c r="I547" s="26" t="s">
        <v>1466</v>
      </c>
      <c r="J547" s="16" t="s">
        <v>1466</v>
      </c>
      <c r="K547" s="16" t="s">
        <v>1466</v>
      </c>
      <c r="L547" s="16">
        <v>650</v>
      </c>
      <c r="M547" s="16">
        <v>450</v>
      </c>
      <c r="N547" s="16">
        <v>750</v>
      </c>
      <c r="O547" s="16" t="e">
        <f t="shared" si="165"/>
        <v>#VALUE!</v>
      </c>
      <c r="P547" s="13"/>
      <c r="Q547" s="14">
        <v>640</v>
      </c>
    </row>
    <row r="548" spans="1:17" s="48" customFormat="1" x14ac:dyDescent="0.2">
      <c r="A548" s="21">
        <f>A547+1</f>
        <v>490</v>
      </c>
      <c r="B548" s="21" t="s">
        <v>565</v>
      </c>
      <c r="C548" s="8" t="s">
        <v>919</v>
      </c>
      <c r="D548" s="44"/>
      <c r="E548" s="13"/>
      <c r="F548" s="13"/>
      <c r="G548" s="13"/>
      <c r="H548" s="16" t="s">
        <v>1466</v>
      </c>
      <c r="I548" s="26" t="s">
        <v>1466</v>
      </c>
      <c r="J548" s="16" t="s">
        <v>1466</v>
      </c>
      <c r="K548" s="16" t="s">
        <v>1466</v>
      </c>
      <c r="L548" s="16">
        <v>770</v>
      </c>
      <c r="M548" s="16">
        <v>555</v>
      </c>
      <c r="N548" s="16">
        <v>850</v>
      </c>
      <c r="O548" s="16" t="e">
        <f t="shared" si="165"/>
        <v>#VALUE!</v>
      </c>
      <c r="P548" s="13"/>
      <c r="Q548" s="14">
        <v>740</v>
      </c>
    </row>
    <row r="549" spans="1:17" s="48" customFormat="1" x14ac:dyDescent="0.2">
      <c r="A549" s="21">
        <f>A548+1</f>
        <v>491</v>
      </c>
      <c r="B549" s="21" t="s">
        <v>566</v>
      </c>
      <c r="C549" s="8" t="s">
        <v>1544</v>
      </c>
      <c r="D549" s="44"/>
      <c r="E549" s="13"/>
      <c r="F549" s="13"/>
      <c r="G549" s="13"/>
      <c r="H549" s="16" t="s">
        <v>1466</v>
      </c>
      <c r="I549" s="26" t="s">
        <v>1466</v>
      </c>
      <c r="J549" s="16" t="s">
        <v>1466</v>
      </c>
      <c r="K549" s="16" t="s">
        <v>1466</v>
      </c>
      <c r="L549" s="16">
        <v>825</v>
      </c>
      <c r="M549" s="16">
        <v>520</v>
      </c>
      <c r="N549" s="16">
        <v>1000</v>
      </c>
      <c r="O549" s="16" t="e">
        <f t="shared" si="165"/>
        <v>#VALUE!</v>
      </c>
      <c r="P549" s="13"/>
      <c r="Q549" s="14">
        <v>790</v>
      </c>
    </row>
    <row r="550" spans="1:17" s="48" customFormat="1" x14ac:dyDescent="0.2">
      <c r="A550" s="21">
        <f>A549+1</f>
        <v>492</v>
      </c>
      <c r="B550" s="21" t="s">
        <v>567</v>
      </c>
      <c r="C550" s="8" t="s">
        <v>1545</v>
      </c>
      <c r="D550" s="44"/>
      <c r="E550" s="13"/>
      <c r="F550" s="13"/>
      <c r="G550" s="13"/>
      <c r="H550" s="16" t="s">
        <v>1466</v>
      </c>
      <c r="I550" s="26" t="s">
        <v>1466</v>
      </c>
      <c r="J550" s="16" t="s">
        <v>1466</v>
      </c>
      <c r="K550" s="16" t="s">
        <v>1466</v>
      </c>
      <c r="L550" s="16">
        <v>1080</v>
      </c>
      <c r="M550" s="16">
        <v>680</v>
      </c>
      <c r="N550" s="16">
        <v>1150</v>
      </c>
      <c r="O550" s="16" t="e">
        <f t="shared" si="165"/>
        <v>#VALUE!</v>
      </c>
      <c r="P550" s="13"/>
      <c r="Q550" s="14">
        <v>1040</v>
      </c>
    </row>
    <row r="551" spans="1:17" s="25" customFormat="1" x14ac:dyDescent="0.2">
      <c r="A551" s="21"/>
      <c r="B551" s="21"/>
      <c r="C551" s="6" t="s">
        <v>1613</v>
      </c>
      <c r="D551" s="44"/>
      <c r="E551" s="13"/>
      <c r="F551" s="13"/>
      <c r="G551" s="13"/>
      <c r="H551" s="16"/>
      <c r="I551" s="26"/>
      <c r="J551" s="16"/>
      <c r="K551" s="16"/>
      <c r="L551" s="16"/>
      <c r="M551" s="16"/>
      <c r="N551" s="16"/>
      <c r="O551" s="16" t="e">
        <f t="shared" si="165"/>
        <v>#DIV/0!</v>
      </c>
      <c r="P551" s="13"/>
      <c r="Q551" s="14"/>
    </row>
    <row r="552" spans="1:17" s="25" customFormat="1" x14ac:dyDescent="0.2">
      <c r="A552" s="21">
        <v>493</v>
      </c>
      <c r="B552" s="21" t="s">
        <v>568</v>
      </c>
      <c r="C552" s="8" t="s">
        <v>929</v>
      </c>
      <c r="D552" s="44"/>
      <c r="E552" s="13"/>
      <c r="F552" s="13"/>
      <c r="G552" s="13"/>
      <c r="H552" s="16" t="s">
        <v>1466</v>
      </c>
      <c r="I552" s="26" t="s">
        <v>1466</v>
      </c>
      <c r="J552" s="16" t="s">
        <v>1466</v>
      </c>
      <c r="K552" s="16" t="s">
        <v>1466</v>
      </c>
      <c r="L552" s="350" t="s">
        <v>1614</v>
      </c>
      <c r="M552" s="350"/>
      <c r="N552" s="350"/>
      <c r="O552" s="16" t="e">
        <f t="shared" si="165"/>
        <v>#VALUE!</v>
      </c>
      <c r="P552" s="13"/>
      <c r="Q552" s="47" t="s">
        <v>1614</v>
      </c>
    </row>
    <row r="553" spans="1:17" s="25" customFormat="1" x14ac:dyDescent="0.2">
      <c r="A553" s="21">
        <f>A552+1</f>
        <v>494</v>
      </c>
      <c r="B553" s="21" t="s">
        <v>569</v>
      </c>
      <c r="C553" s="8" t="s">
        <v>1615</v>
      </c>
      <c r="D553" s="44"/>
      <c r="E553" s="13"/>
      <c r="F553" s="13"/>
      <c r="G553" s="13"/>
      <c r="H553" s="16" t="s">
        <v>1466</v>
      </c>
      <c r="I553" s="26" t="s">
        <v>1466</v>
      </c>
      <c r="J553" s="16" t="s">
        <v>1466</v>
      </c>
      <c r="K553" s="16" t="s">
        <v>1466</v>
      </c>
      <c r="L553" s="350" t="s">
        <v>1614</v>
      </c>
      <c r="M553" s="350"/>
      <c r="N553" s="350"/>
      <c r="O553" s="16" t="e">
        <f t="shared" si="165"/>
        <v>#VALUE!</v>
      </c>
      <c r="P553" s="13"/>
      <c r="Q553" s="47" t="s">
        <v>1614</v>
      </c>
    </row>
    <row r="554" spans="1:17" s="25" customFormat="1" x14ac:dyDescent="0.2">
      <c r="A554" s="21">
        <f>A553+1</f>
        <v>495</v>
      </c>
      <c r="B554" s="21" t="s">
        <v>570</v>
      </c>
      <c r="C554" s="8" t="s">
        <v>983</v>
      </c>
      <c r="D554" s="44"/>
      <c r="E554" s="13"/>
      <c r="F554" s="13"/>
      <c r="G554" s="13"/>
      <c r="H554" s="16" t="s">
        <v>1466</v>
      </c>
      <c r="I554" s="26" t="s">
        <v>1466</v>
      </c>
      <c r="J554" s="16" t="s">
        <v>1466</v>
      </c>
      <c r="K554" s="16" t="s">
        <v>1466</v>
      </c>
      <c r="L554" s="16">
        <v>80</v>
      </c>
      <c r="M554" s="16">
        <v>50</v>
      </c>
      <c r="N554" s="16">
        <v>100</v>
      </c>
      <c r="O554" s="16" t="e">
        <f t="shared" si="165"/>
        <v>#VALUE!</v>
      </c>
      <c r="P554" s="13"/>
      <c r="Q554" s="14">
        <v>90</v>
      </c>
    </row>
    <row r="555" spans="1:17" x14ac:dyDescent="0.2">
      <c r="A555" s="20"/>
      <c r="B555" s="20"/>
      <c r="C555" s="6" t="s">
        <v>984</v>
      </c>
      <c r="D555" s="44"/>
      <c r="E555" s="13"/>
      <c r="F555" s="13"/>
      <c r="G555" s="13"/>
      <c r="H555" s="16"/>
      <c r="I555" s="26"/>
      <c r="J555" s="16"/>
      <c r="K555" s="16"/>
      <c r="L555" s="16"/>
      <c r="M555" s="16"/>
      <c r="N555" s="16"/>
      <c r="O555" s="16" t="e">
        <f t="shared" si="165"/>
        <v>#DIV/0!</v>
      </c>
      <c r="P555" s="13"/>
      <c r="Q555" s="14"/>
    </row>
    <row r="556" spans="1:17" s="25" customFormat="1" x14ac:dyDescent="0.2">
      <c r="A556" s="20" t="s">
        <v>815</v>
      </c>
      <c r="B556" s="20" t="s">
        <v>571</v>
      </c>
      <c r="C556" s="8" t="s">
        <v>985</v>
      </c>
      <c r="D556" s="44"/>
      <c r="E556" s="13"/>
      <c r="F556" s="13"/>
      <c r="G556" s="13"/>
      <c r="H556" s="16" t="s">
        <v>1466</v>
      </c>
      <c r="I556" s="26" t="s">
        <v>1466</v>
      </c>
      <c r="J556" s="16" t="s">
        <v>1466</v>
      </c>
      <c r="K556" s="16" t="s">
        <v>1466</v>
      </c>
      <c r="L556" s="16">
        <v>0</v>
      </c>
      <c r="M556" s="16">
        <v>1735</v>
      </c>
      <c r="N556" s="16">
        <v>3560</v>
      </c>
      <c r="O556" s="16" t="e">
        <f t="shared" si="165"/>
        <v>#VALUE!</v>
      </c>
      <c r="P556" s="13"/>
      <c r="Q556" s="14">
        <v>3340</v>
      </c>
    </row>
    <row r="557" spans="1:17" s="25" customFormat="1" ht="30" x14ac:dyDescent="0.2">
      <c r="A557" s="20" t="s">
        <v>816</v>
      </c>
      <c r="B557" s="20" t="s">
        <v>572</v>
      </c>
      <c r="C557" s="42" t="s">
        <v>986</v>
      </c>
      <c r="D557" s="44"/>
      <c r="E557" s="13"/>
      <c r="F557" s="13"/>
      <c r="G557" s="13"/>
      <c r="H557" s="16" t="s">
        <v>1466</v>
      </c>
      <c r="I557" s="26" t="s">
        <v>1466</v>
      </c>
      <c r="J557" s="16" t="s">
        <v>1466</v>
      </c>
      <c r="K557" s="16" t="s">
        <v>1466</v>
      </c>
      <c r="L557" s="16">
        <v>0</v>
      </c>
      <c r="M557" s="16">
        <v>3975</v>
      </c>
      <c r="N557" s="16">
        <v>5930</v>
      </c>
      <c r="O557" s="16" t="e">
        <f t="shared" si="165"/>
        <v>#VALUE!</v>
      </c>
      <c r="P557" s="13"/>
      <c r="Q557" s="14">
        <v>5140</v>
      </c>
    </row>
    <row r="558" spans="1:17" s="48" customFormat="1" ht="14.25" customHeight="1" x14ac:dyDescent="0.2">
      <c r="A558" s="20" t="s">
        <v>817</v>
      </c>
      <c r="B558" s="20" t="s">
        <v>1018</v>
      </c>
      <c r="C558" s="8" t="s">
        <v>987</v>
      </c>
      <c r="D558" s="44"/>
      <c r="E558" s="13"/>
      <c r="F558" s="13"/>
      <c r="G558" s="13"/>
      <c r="H558" s="13">
        <v>700</v>
      </c>
      <c r="I558" s="14">
        <v>800</v>
      </c>
      <c r="J558" s="15">
        <f>I558-H558</f>
        <v>100</v>
      </c>
      <c r="K558" s="19">
        <f>I558/H558</f>
        <v>1.1428571428571428</v>
      </c>
      <c r="L558" s="16">
        <v>970</v>
      </c>
      <c r="M558" s="16">
        <v>755</v>
      </c>
      <c r="N558" s="16">
        <v>960</v>
      </c>
      <c r="O558" s="16">
        <f t="shared" si="165"/>
        <v>1.2</v>
      </c>
      <c r="P558" s="13"/>
      <c r="Q558" s="14">
        <f>I558-10</f>
        <v>790</v>
      </c>
    </row>
    <row r="559" spans="1:17" s="48" customFormat="1" x14ac:dyDescent="0.2">
      <c r="A559" s="58" t="s">
        <v>818</v>
      </c>
      <c r="B559" s="20" t="s">
        <v>1008</v>
      </c>
      <c r="C559" s="8" t="s">
        <v>746</v>
      </c>
      <c r="D559" s="14">
        <v>239</v>
      </c>
      <c r="E559" s="13">
        <v>240</v>
      </c>
      <c r="F559" s="13">
        <f>E559-D559</f>
        <v>1</v>
      </c>
      <c r="G559" s="13">
        <f>E559+10</f>
        <v>250</v>
      </c>
      <c r="H559" s="13">
        <v>250</v>
      </c>
      <c r="I559" s="14">
        <v>300</v>
      </c>
      <c r="J559" s="15">
        <f>I559-H559</f>
        <v>50</v>
      </c>
      <c r="K559" s="19">
        <f>I559/H559</f>
        <v>1.2</v>
      </c>
      <c r="L559" s="16">
        <v>350</v>
      </c>
      <c r="M559" s="16">
        <v>300</v>
      </c>
      <c r="N559" s="16">
        <v>360</v>
      </c>
      <c r="O559" s="16">
        <f t="shared" si="165"/>
        <v>1.2</v>
      </c>
      <c r="P559" s="13">
        <f>I559*1.2</f>
        <v>360</v>
      </c>
      <c r="Q559" s="14">
        <f>I559-10</f>
        <v>290</v>
      </c>
    </row>
    <row r="560" spans="1:17" s="48" customFormat="1" x14ac:dyDescent="0.2">
      <c r="A560" s="58" t="s">
        <v>819</v>
      </c>
      <c r="B560" s="20" t="s">
        <v>1009</v>
      </c>
      <c r="C560" s="8" t="s">
        <v>747</v>
      </c>
      <c r="D560" s="14">
        <v>239</v>
      </c>
      <c r="E560" s="13">
        <v>240</v>
      </c>
      <c r="F560" s="13">
        <f>E560-D560</f>
        <v>1</v>
      </c>
      <c r="G560" s="13">
        <f>E560+10</f>
        <v>250</v>
      </c>
      <c r="H560" s="13">
        <v>250</v>
      </c>
      <c r="I560" s="14">
        <v>300</v>
      </c>
      <c r="J560" s="15">
        <f>I560-H560</f>
        <v>50</v>
      </c>
      <c r="K560" s="19">
        <f>I560/H560</f>
        <v>1.2</v>
      </c>
      <c r="L560" s="16">
        <v>350</v>
      </c>
      <c r="M560" s="16">
        <v>300</v>
      </c>
      <c r="N560" s="16">
        <v>360</v>
      </c>
      <c r="O560" s="16">
        <f t="shared" si="165"/>
        <v>1.2</v>
      </c>
      <c r="P560" s="13">
        <f>I560*1.2</f>
        <v>360</v>
      </c>
      <c r="Q560" s="14">
        <f>I560-10</f>
        <v>290</v>
      </c>
    </row>
    <row r="561" spans="1:17" s="48" customFormat="1" ht="30" x14ac:dyDescent="0.2">
      <c r="A561" s="20" t="s">
        <v>820</v>
      </c>
      <c r="B561" s="20" t="s">
        <v>573</v>
      </c>
      <c r="C561" s="42" t="s">
        <v>988</v>
      </c>
      <c r="D561" s="44"/>
      <c r="E561" s="13"/>
      <c r="F561" s="13"/>
      <c r="G561" s="13"/>
      <c r="H561" s="16" t="s">
        <v>1466</v>
      </c>
      <c r="I561" s="26" t="s">
        <v>1466</v>
      </c>
      <c r="J561" s="16" t="s">
        <v>1466</v>
      </c>
      <c r="K561" s="16" t="s">
        <v>1466</v>
      </c>
      <c r="L561" s="16">
        <v>0</v>
      </c>
      <c r="M561" s="16">
        <v>880</v>
      </c>
      <c r="N561" s="16">
        <v>1340</v>
      </c>
      <c r="O561" s="16" t="e">
        <f t="shared" si="165"/>
        <v>#VALUE!</v>
      </c>
      <c r="P561" s="13"/>
      <c r="Q561" s="14">
        <v>1140</v>
      </c>
    </row>
    <row r="562" spans="1:17" s="48" customFormat="1" x14ac:dyDescent="0.2">
      <c r="A562" s="20" t="s">
        <v>821</v>
      </c>
      <c r="B562" s="20" t="s">
        <v>392</v>
      </c>
      <c r="C562" s="8" t="s">
        <v>989</v>
      </c>
      <c r="D562" s="44"/>
      <c r="E562" s="13"/>
      <c r="F562" s="13"/>
      <c r="G562" s="13"/>
      <c r="H562" s="16" t="s">
        <v>1466</v>
      </c>
      <c r="I562" s="26" t="s">
        <v>1466</v>
      </c>
      <c r="J562" s="16" t="s">
        <v>1466</v>
      </c>
      <c r="K562" s="16" t="s">
        <v>1466</v>
      </c>
      <c r="L562" s="16">
        <v>0</v>
      </c>
      <c r="M562" s="16">
        <v>7735</v>
      </c>
      <c r="N562" s="16">
        <v>13820</v>
      </c>
      <c r="O562" s="16" t="e">
        <f t="shared" si="165"/>
        <v>#VALUE!</v>
      </c>
      <c r="P562" s="13"/>
      <c r="Q562" s="14">
        <v>13740</v>
      </c>
    </row>
    <row r="563" spans="1:17" x14ac:dyDescent="0.2">
      <c r="A563" s="20"/>
      <c r="B563" s="20"/>
      <c r="C563" s="6" t="s">
        <v>990</v>
      </c>
      <c r="D563" s="44"/>
      <c r="E563" s="13"/>
      <c r="F563" s="13"/>
      <c r="G563" s="13"/>
      <c r="H563" s="13"/>
      <c r="I563" s="14"/>
      <c r="J563" s="15"/>
      <c r="K563" s="19"/>
      <c r="L563" s="16"/>
      <c r="M563" s="16"/>
      <c r="N563" s="16"/>
      <c r="O563" s="16" t="e">
        <f t="shared" si="165"/>
        <v>#DIV/0!</v>
      </c>
      <c r="P563" s="13"/>
      <c r="Q563" s="14"/>
    </row>
    <row r="564" spans="1:17" s="25" customFormat="1" x14ac:dyDescent="0.2">
      <c r="A564" s="20" t="s">
        <v>822</v>
      </c>
      <c r="B564" s="20" t="s">
        <v>574</v>
      </c>
      <c r="C564" s="8" t="s">
        <v>991</v>
      </c>
      <c r="D564" s="44"/>
      <c r="E564" s="13"/>
      <c r="F564" s="13"/>
      <c r="G564" s="13"/>
      <c r="H564" s="16" t="s">
        <v>1466</v>
      </c>
      <c r="I564" s="26" t="s">
        <v>1466</v>
      </c>
      <c r="J564" s="16" t="s">
        <v>1466</v>
      </c>
      <c r="K564" s="16" t="s">
        <v>1466</v>
      </c>
      <c r="L564" s="16">
        <v>7000</v>
      </c>
      <c r="M564" s="16">
        <v>6460</v>
      </c>
      <c r="N564" s="16">
        <v>8250</v>
      </c>
      <c r="O564" s="16" t="e">
        <f t="shared" si="165"/>
        <v>#VALUE!</v>
      </c>
      <c r="P564" s="13"/>
      <c r="Q564" s="14">
        <v>8240</v>
      </c>
    </row>
    <row r="565" spans="1:17" s="25" customFormat="1" ht="30" x14ac:dyDescent="0.2">
      <c r="A565" s="20" t="s">
        <v>823</v>
      </c>
      <c r="B565" s="20" t="s">
        <v>575</v>
      </c>
      <c r="C565" s="42" t="s">
        <v>516</v>
      </c>
      <c r="D565" s="44"/>
      <c r="E565" s="13"/>
      <c r="F565" s="13"/>
      <c r="G565" s="13"/>
      <c r="H565" s="16" t="s">
        <v>1466</v>
      </c>
      <c r="I565" s="26" t="s">
        <v>1466</v>
      </c>
      <c r="J565" s="16" t="s">
        <v>1466</v>
      </c>
      <c r="K565" s="16" t="s">
        <v>1466</v>
      </c>
      <c r="L565" s="16">
        <v>0</v>
      </c>
      <c r="M565" s="16">
        <v>8820</v>
      </c>
      <c r="N565" s="16">
        <v>12000</v>
      </c>
      <c r="O565" s="16" t="e">
        <f t="shared" si="165"/>
        <v>#VALUE!</v>
      </c>
      <c r="P565" s="13"/>
      <c r="Q565" s="14">
        <v>10390</v>
      </c>
    </row>
    <row r="566" spans="1:17" s="25" customFormat="1" ht="14.25" customHeight="1" x14ac:dyDescent="0.2">
      <c r="A566" s="20"/>
      <c r="B566" s="20"/>
      <c r="C566" s="54" t="s">
        <v>1334</v>
      </c>
      <c r="D566" s="44"/>
      <c r="E566" s="13"/>
      <c r="F566" s="13"/>
      <c r="G566" s="13"/>
      <c r="H566" s="16"/>
      <c r="I566" s="26"/>
      <c r="J566" s="16"/>
      <c r="K566" s="16"/>
      <c r="L566" s="16"/>
      <c r="M566" s="16"/>
      <c r="N566" s="16"/>
      <c r="O566" s="16"/>
      <c r="P566" s="13"/>
      <c r="Q566" s="14"/>
    </row>
    <row r="567" spans="1:17" ht="14.25" customHeight="1" x14ac:dyDescent="0.2">
      <c r="A567" s="20"/>
      <c r="B567" s="20"/>
      <c r="C567" s="54" t="s">
        <v>992</v>
      </c>
      <c r="D567" s="44"/>
      <c r="E567" s="13"/>
      <c r="F567" s="13"/>
      <c r="G567" s="13"/>
      <c r="H567" s="16"/>
      <c r="I567" s="26"/>
      <c r="J567" s="16"/>
      <c r="K567" s="16"/>
      <c r="L567" s="16"/>
      <c r="M567" s="16"/>
      <c r="N567" s="16"/>
      <c r="O567" s="16" t="e">
        <f t="shared" si="165"/>
        <v>#DIV/0!</v>
      </c>
      <c r="P567" s="13"/>
      <c r="Q567" s="14"/>
    </row>
    <row r="568" spans="1:17" s="48" customFormat="1" ht="14.25" customHeight="1" x14ac:dyDescent="0.2">
      <c r="A568" s="20" t="s">
        <v>889</v>
      </c>
      <c r="B568" s="20" t="s">
        <v>509</v>
      </c>
      <c r="C568" s="42" t="s">
        <v>993</v>
      </c>
      <c r="D568" s="44"/>
      <c r="E568" s="13"/>
      <c r="F568" s="13"/>
      <c r="G568" s="13"/>
      <c r="H568" s="16" t="s">
        <v>1466</v>
      </c>
      <c r="I568" s="26" t="s">
        <v>1466</v>
      </c>
      <c r="J568" s="16" t="s">
        <v>1466</v>
      </c>
      <c r="K568" s="16" t="s">
        <v>1466</v>
      </c>
      <c r="L568" s="16">
        <v>0</v>
      </c>
      <c r="M568" s="16">
        <v>5680</v>
      </c>
      <c r="N568" s="16">
        <v>6980</v>
      </c>
      <c r="O568" s="16" t="e">
        <f t="shared" si="165"/>
        <v>#VALUE!</v>
      </c>
      <c r="P568" s="13"/>
      <c r="Q568" s="14">
        <v>5690</v>
      </c>
    </row>
    <row r="569" spans="1:17" s="25" customFormat="1" ht="30" x14ac:dyDescent="0.2">
      <c r="A569" s="20" t="s">
        <v>930</v>
      </c>
      <c r="B569" s="20" t="s">
        <v>510</v>
      </c>
      <c r="C569" s="42" t="s">
        <v>994</v>
      </c>
      <c r="D569" s="44"/>
      <c r="E569" s="13"/>
      <c r="F569" s="13"/>
      <c r="G569" s="13"/>
      <c r="H569" s="16" t="s">
        <v>1466</v>
      </c>
      <c r="I569" s="26" t="s">
        <v>1466</v>
      </c>
      <c r="J569" s="16" t="s">
        <v>1466</v>
      </c>
      <c r="K569" s="16" t="s">
        <v>1466</v>
      </c>
      <c r="L569" s="16">
        <v>0</v>
      </c>
      <c r="M569" s="16">
        <v>3650</v>
      </c>
      <c r="N569" s="16">
        <v>6500</v>
      </c>
      <c r="O569" s="16" t="e">
        <f t="shared" si="165"/>
        <v>#VALUE!</v>
      </c>
      <c r="P569" s="13"/>
      <c r="Q569" s="14">
        <v>4950</v>
      </c>
    </row>
    <row r="570" spans="1:17" s="25" customFormat="1" ht="14.25" customHeight="1" x14ac:dyDescent="0.2">
      <c r="A570" s="20" t="s">
        <v>931</v>
      </c>
      <c r="B570" s="20" t="s">
        <v>511</v>
      </c>
      <c r="C570" s="42" t="s">
        <v>318</v>
      </c>
      <c r="D570" s="44"/>
      <c r="E570" s="13"/>
      <c r="F570" s="13"/>
      <c r="G570" s="13"/>
      <c r="H570" s="16" t="s">
        <v>1466</v>
      </c>
      <c r="I570" s="26" t="s">
        <v>1466</v>
      </c>
      <c r="J570" s="16" t="s">
        <v>1466</v>
      </c>
      <c r="K570" s="16" t="s">
        <v>1466</v>
      </c>
      <c r="L570" s="16">
        <v>0</v>
      </c>
      <c r="M570" s="16">
        <v>4500</v>
      </c>
      <c r="N570" s="16">
        <v>7500</v>
      </c>
      <c r="O570" s="16" t="e">
        <f t="shared" si="165"/>
        <v>#VALUE!</v>
      </c>
      <c r="P570" s="13"/>
      <c r="Q570" s="14">
        <v>6490</v>
      </c>
    </row>
    <row r="571" spans="1:17" s="25" customFormat="1" ht="28.5" x14ac:dyDescent="0.2">
      <c r="A571" s="20"/>
      <c r="B571" s="20"/>
      <c r="C571" s="54" t="s">
        <v>1154</v>
      </c>
      <c r="D571" s="44"/>
      <c r="E571" s="13"/>
      <c r="F571" s="13"/>
      <c r="G571" s="13"/>
      <c r="H571" s="16"/>
      <c r="I571" s="26"/>
      <c r="J571" s="16"/>
      <c r="K571" s="16"/>
      <c r="L571" s="16"/>
      <c r="M571" s="16"/>
      <c r="N571" s="16"/>
      <c r="O571" s="16"/>
      <c r="P571" s="13"/>
      <c r="Q571" s="14"/>
    </row>
    <row r="572" spans="1:17" s="25" customFormat="1" ht="14.25" customHeight="1" x14ac:dyDescent="0.2">
      <c r="A572" s="20" t="s">
        <v>932</v>
      </c>
      <c r="B572" s="20" t="s">
        <v>512</v>
      </c>
      <c r="C572" s="42" t="s">
        <v>1155</v>
      </c>
      <c r="D572" s="44"/>
      <c r="E572" s="13"/>
      <c r="F572" s="13"/>
      <c r="G572" s="13"/>
      <c r="H572" s="16"/>
      <c r="I572" s="26"/>
      <c r="J572" s="16"/>
      <c r="K572" s="16"/>
      <c r="L572" s="16"/>
      <c r="M572" s="16"/>
      <c r="N572" s="16"/>
      <c r="O572" s="16"/>
      <c r="P572" s="13"/>
      <c r="Q572" s="14">
        <v>42290</v>
      </c>
    </row>
    <row r="573" spans="1:17" s="25" customFormat="1" ht="30" x14ac:dyDescent="0.2">
      <c r="A573" s="20" t="s">
        <v>933</v>
      </c>
      <c r="B573" s="20" t="s">
        <v>513</v>
      </c>
      <c r="C573" s="42" t="s">
        <v>517</v>
      </c>
      <c r="D573" s="44"/>
      <c r="E573" s="13"/>
      <c r="F573" s="13"/>
      <c r="G573" s="13"/>
      <c r="H573" s="16"/>
      <c r="I573" s="26"/>
      <c r="J573" s="16"/>
      <c r="K573" s="16"/>
      <c r="L573" s="16"/>
      <c r="M573" s="16"/>
      <c r="N573" s="16"/>
      <c r="O573" s="16"/>
      <c r="P573" s="13"/>
      <c r="Q573" s="14">
        <v>4990</v>
      </c>
    </row>
    <row r="574" spans="1:17" s="25" customFormat="1" ht="30" x14ac:dyDescent="0.2">
      <c r="A574" s="20" t="s">
        <v>934</v>
      </c>
      <c r="B574" s="20" t="s">
        <v>514</v>
      </c>
      <c r="C574" s="42" t="s">
        <v>518</v>
      </c>
      <c r="D574" s="44"/>
      <c r="E574" s="13"/>
      <c r="F574" s="13"/>
      <c r="G574" s="13"/>
      <c r="H574" s="16"/>
      <c r="I574" s="26"/>
      <c r="J574" s="16"/>
      <c r="K574" s="16"/>
      <c r="L574" s="16"/>
      <c r="M574" s="16"/>
      <c r="N574" s="16"/>
      <c r="O574" s="16"/>
      <c r="P574" s="13"/>
      <c r="Q574" s="14">
        <v>6490</v>
      </c>
    </row>
    <row r="575" spans="1:17" s="25" customFormat="1" x14ac:dyDescent="0.2">
      <c r="A575" s="20"/>
      <c r="B575" s="20"/>
      <c r="C575" s="54" t="s">
        <v>1156</v>
      </c>
      <c r="D575" s="44"/>
      <c r="E575" s="13"/>
      <c r="F575" s="13"/>
      <c r="G575" s="13"/>
      <c r="H575" s="16"/>
      <c r="I575" s="26"/>
      <c r="J575" s="16"/>
      <c r="K575" s="16"/>
      <c r="L575" s="16"/>
      <c r="M575" s="16"/>
      <c r="N575" s="16"/>
      <c r="O575" s="16"/>
      <c r="P575" s="13"/>
      <c r="Q575" s="14"/>
    </row>
    <row r="576" spans="1:17" s="25" customFormat="1" ht="14.25" customHeight="1" x14ac:dyDescent="0.2">
      <c r="A576" s="20" t="s">
        <v>935</v>
      </c>
      <c r="B576" s="20" t="s">
        <v>576</v>
      </c>
      <c r="C576" s="42" t="s">
        <v>1157</v>
      </c>
      <c r="D576" s="44"/>
      <c r="E576" s="13"/>
      <c r="F576" s="13"/>
      <c r="G576" s="13"/>
      <c r="H576" s="16"/>
      <c r="I576" s="26"/>
      <c r="J576" s="16"/>
      <c r="K576" s="16"/>
      <c r="L576" s="16"/>
      <c r="M576" s="16"/>
      <c r="N576" s="16"/>
      <c r="O576" s="16"/>
      <c r="P576" s="13"/>
      <c r="Q576" s="14">
        <v>3090</v>
      </c>
    </row>
    <row r="577" spans="1:17" s="25" customFormat="1" ht="14.25" customHeight="1" x14ac:dyDescent="0.2">
      <c r="A577" s="20">
        <f>A576+1</f>
        <v>512</v>
      </c>
      <c r="B577" s="20" t="s">
        <v>577</v>
      </c>
      <c r="C577" s="42" t="s">
        <v>519</v>
      </c>
      <c r="D577" s="44"/>
      <c r="E577" s="13"/>
      <c r="F577" s="13"/>
      <c r="G577" s="13"/>
      <c r="H577" s="16"/>
      <c r="I577" s="26"/>
      <c r="J577" s="16"/>
      <c r="K577" s="16"/>
      <c r="L577" s="16"/>
      <c r="M577" s="16"/>
      <c r="N577" s="16"/>
      <c r="O577" s="16"/>
      <c r="P577" s="13"/>
      <c r="Q577" s="14">
        <v>3490</v>
      </c>
    </row>
    <row r="578" spans="1:17" s="25" customFormat="1" ht="14.25" customHeight="1" x14ac:dyDescent="0.2">
      <c r="A578" s="20">
        <f>A577+1</f>
        <v>513</v>
      </c>
      <c r="B578" s="20" t="s">
        <v>578</v>
      </c>
      <c r="C578" s="42" t="s">
        <v>520</v>
      </c>
      <c r="D578" s="44"/>
      <c r="E578" s="13"/>
      <c r="F578" s="13"/>
      <c r="G578" s="13"/>
      <c r="H578" s="16"/>
      <c r="I578" s="26"/>
      <c r="J578" s="16"/>
      <c r="K578" s="16"/>
      <c r="L578" s="16"/>
      <c r="M578" s="16"/>
      <c r="N578" s="16"/>
      <c r="O578" s="16"/>
      <c r="P578" s="13"/>
      <c r="Q578" s="14">
        <v>4540</v>
      </c>
    </row>
    <row r="579" spans="1:17" s="25" customFormat="1" ht="14.25" customHeight="1" x14ac:dyDescent="0.2">
      <c r="A579" s="20">
        <f>A578+1</f>
        <v>514</v>
      </c>
      <c r="B579" s="20" t="s">
        <v>579</v>
      </c>
      <c r="C579" s="42" t="s">
        <v>521</v>
      </c>
      <c r="D579" s="44"/>
      <c r="E579" s="13"/>
      <c r="F579" s="13"/>
      <c r="G579" s="13"/>
      <c r="H579" s="16"/>
      <c r="I579" s="26"/>
      <c r="J579" s="16"/>
      <c r="K579" s="16"/>
      <c r="L579" s="16"/>
      <c r="M579" s="16"/>
      <c r="N579" s="16"/>
      <c r="O579" s="16"/>
      <c r="P579" s="13"/>
      <c r="Q579" s="14">
        <v>5390</v>
      </c>
    </row>
    <row r="580" spans="1:17" s="25" customFormat="1" ht="14.25" customHeight="1" x14ac:dyDescent="0.2">
      <c r="A580" s="20">
        <f>A579+1</f>
        <v>515</v>
      </c>
      <c r="B580" s="20" t="s">
        <v>580</v>
      </c>
      <c r="C580" s="42" t="s">
        <v>522</v>
      </c>
      <c r="D580" s="44"/>
      <c r="E580" s="13"/>
      <c r="F580" s="13"/>
      <c r="G580" s="13"/>
      <c r="H580" s="16"/>
      <c r="I580" s="26"/>
      <c r="J580" s="16"/>
      <c r="K580" s="16"/>
      <c r="L580" s="16"/>
      <c r="M580" s="16"/>
      <c r="N580" s="16"/>
      <c r="O580" s="16"/>
      <c r="P580" s="13"/>
      <c r="Q580" s="14">
        <v>5790</v>
      </c>
    </row>
    <row r="581" spans="1:17" s="25" customFormat="1" ht="14.25" customHeight="1" x14ac:dyDescent="0.2">
      <c r="A581" s="20">
        <f>A580+1</f>
        <v>516</v>
      </c>
      <c r="B581" s="20" t="s">
        <v>581</v>
      </c>
      <c r="C581" s="42" t="s">
        <v>523</v>
      </c>
      <c r="D581" s="44"/>
      <c r="E581" s="13"/>
      <c r="F581" s="13"/>
      <c r="G581" s="13"/>
      <c r="H581" s="16"/>
      <c r="I581" s="26"/>
      <c r="J581" s="16"/>
      <c r="K581" s="16"/>
      <c r="L581" s="16"/>
      <c r="M581" s="16"/>
      <c r="N581" s="16"/>
      <c r="O581" s="16"/>
      <c r="P581" s="13"/>
      <c r="Q581" s="14">
        <v>7540</v>
      </c>
    </row>
    <row r="582" spans="1:17" s="25" customFormat="1" ht="28.5" x14ac:dyDescent="0.2">
      <c r="A582" s="20"/>
      <c r="B582" s="20"/>
      <c r="C582" s="54" t="s">
        <v>410</v>
      </c>
      <c r="D582" s="44"/>
      <c r="E582" s="13"/>
      <c r="F582" s="13"/>
      <c r="G582" s="13"/>
      <c r="H582" s="16"/>
      <c r="I582" s="26"/>
      <c r="J582" s="16"/>
      <c r="K582" s="16"/>
      <c r="L582" s="16"/>
      <c r="M582" s="16"/>
      <c r="N582" s="16"/>
      <c r="O582" s="16"/>
      <c r="P582" s="13"/>
      <c r="Q582" s="14"/>
    </row>
    <row r="583" spans="1:17" s="25" customFormat="1" x14ac:dyDescent="0.2">
      <c r="A583" s="14">
        <v>517</v>
      </c>
      <c r="B583" s="20" t="s">
        <v>582</v>
      </c>
      <c r="C583" s="42" t="s">
        <v>824</v>
      </c>
      <c r="D583" s="44"/>
      <c r="E583" s="13"/>
      <c r="F583" s="13"/>
      <c r="G583" s="13"/>
      <c r="H583" s="16"/>
      <c r="I583" s="26"/>
      <c r="J583" s="16"/>
      <c r="K583" s="16"/>
      <c r="L583" s="16"/>
      <c r="M583" s="16"/>
      <c r="N583" s="16"/>
      <c r="O583" s="16"/>
      <c r="P583" s="13"/>
      <c r="Q583" s="14">
        <v>21890</v>
      </c>
    </row>
    <row r="584" spans="1:17" s="25" customFormat="1" ht="18" customHeight="1" x14ac:dyDescent="0.2">
      <c r="A584" s="14">
        <f>A583+1</f>
        <v>518</v>
      </c>
      <c r="B584" s="20" t="s">
        <v>583</v>
      </c>
      <c r="C584" s="42" t="s">
        <v>519</v>
      </c>
      <c r="D584" s="44"/>
      <c r="E584" s="13"/>
      <c r="F584" s="13"/>
      <c r="G584" s="13"/>
      <c r="H584" s="16"/>
      <c r="I584" s="26"/>
      <c r="J584" s="16"/>
      <c r="K584" s="16"/>
      <c r="L584" s="16"/>
      <c r="M584" s="16"/>
      <c r="N584" s="16"/>
      <c r="O584" s="16"/>
      <c r="P584" s="13"/>
      <c r="Q584" s="14">
        <v>3490</v>
      </c>
    </row>
    <row r="585" spans="1:17" s="25" customFormat="1" ht="18" customHeight="1" x14ac:dyDescent="0.2">
      <c r="A585" s="14">
        <f>A584+1</f>
        <v>519</v>
      </c>
      <c r="B585" s="20" t="s">
        <v>584</v>
      </c>
      <c r="C585" s="42" t="s">
        <v>520</v>
      </c>
      <c r="D585" s="44"/>
      <c r="E585" s="13"/>
      <c r="F585" s="13"/>
      <c r="G585" s="13"/>
      <c r="H585" s="16"/>
      <c r="I585" s="26"/>
      <c r="J585" s="16"/>
      <c r="K585" s="16"/>
      <c r="L585" s="16"/>
      <c r="M585" s="16"/>
      <c r="N585" s="16"/>
      <c r="O585" s="16"/>
      <c r="P585" s="13"/>
      <c r="Q585" s="14">
        <v>4540</v>
      </c>
    </row>
    <row r="586" spans="1:17" s="25" customFormat="1" ht="18" customHeight="1" x14ac:dyDescent="0.2">
      <c r="A586" s="14">
        <f>A585+1</f>
        <v>520</v>
      </c>
      <c r="B586" s="20" t="s">
        <v>585</v>
      </c>
      <c r="C586" s="42" t="s">
        <v>521</v>
      </c>
      <c r="D586" s="44"/>
      <c r="E586" s="13"/>
      <c r="F586" s="13"/>
      <c r="G586" s="13"/>
      <c r="H586" s="16"/>
      <c r="I586" s="26"/>
      <c r="J586" s="16"/>
      <c r="K586" s="16"/>
      <c r="L586" s="16"/>
      <c r="M586" s="16"/>
      <c r="N586" s="16"/>
      <c r="O586" s="16"/>
      <c r="P586" s="13"/>
      <c r="Q586" s="14">
        <v>5390</v>
      </c>
    </row>
    <row r="587" spans="1:17" s="25" customFormat="1" ht="18" customHeight="1" x14ac:dyDescent="0.2">
      <c r="A587" s="14">
        <f>A586+1</f>
        <v>521</v>
      </c>
      <c r="B587" s="20" t="s">
        <v>586</v>
      </c>
      <c r="C587" s="42" t="s">
        <v>522</v>
      </c>
      <c r="D587" s="44"/>
      <c r="E587" s="13"/>
      <c r="F587" s="13"/>
      <c r="G587" s="13"/>
      <c r="H587" s="16"/>
      <c r="I587" s="26"/>
      <c r="J587" s="16"/>
      <c r="K587" s="16"/>
      <c r="L587" s="16"/>
      <c r="M587" s="16"/>
      <c r="N587" s="16"/>
      <c r="O587" s="16"/>
      <c r="P587" s="13"/>
      <c r="Q587" s="14">
        <v>5790</v>
      </c>
    </row>
    <row r="588" spans="1:17" s="25" customFormat="1" x14ac:dyDescent="0.2">
      <c r="A588" s="14">
        <f>A587+1</f>
        <v>522</v>
      </c>
      <c r="B588" s="20" t="s">
        <v>587</v>
      </c>
      <c r="C588" s="42" t="s">
        <v>523</v>
      </c>
      <c r="D588" s="44"/>
      <c r="E588" s="13"/>
      <c r="F588" s="13"/>
      <c r="G588" s="13"/>
      <c r="H588" s="16"/>
      <c r="I588" s="26"/>
      <c r="J588" s="16"/>
      <c r="K588" s="16"/>
      <c r="L588" s="16"/>
      <c r="M588" s="16"/>
      <c r="N588" s="16"/>
      <c r="O588" s="16"/>
      <c r="P588" s="13"/>
      <c r="Q588" s="14">
        <v>7540</v>
      </c>
    </row>
    <row r="589" spans="1:17" s="25" customFormat="1" ht="12.75" customHeight="1" x14ac:dyDescent="0.2">
      <c r="A589" s="14"/>
      <c r="B589" s="20"/>
      <c r="C589" s="54" t="s">
        <v>412</v>
      </c>
      <c r="D589" s="44"/>
      <c r="E589" s="13"/>
      <c r="F589" s="13"/>
      <c r="G589" s="13"/>
      <c r="H589" s="16"/>
      <c r="I589" s="26"/>
      <c r="J589" s="16"/>
      <c r="K589" s="16"/>
      <c r="L589" s="16"/>
      <c r="M589" s="16"/>
      <c r="N589" s="16"/>
      <c r="O589" s="16"/>
      <c r="P589" s="13"/>
      <c r="Q589" s="14"/>
    </row>
    <row r="590" spans="1:17" s="25" customFormat="1" x14ac:dyDescent="0.2">
      <c r="A590" s="14">
        <v>523</v>
      </c>
      <c r="B590" s="20" t="s">
        <v>588</v>
      </c>
      <c r="C590" s="42" t="s">
        <v>413</v>
      </c>
      <c r="D590" s="44"/>
      <c r="E590" s="13"/>
      <c r="F590" s="13"/>
      <c r="G590" s="13"/>
      <c r="H590" s="16"/>
      <c r="I590" s="26"/>
      <c r="J590" s="16"/>
      <c r="K590" s="16"/>
      <c r="L590" s="16"/>
      <c r="M590" s="16"/>
      <c r="N590" s="16"/>
      <c r="O590" s="16"/>
      <c r="P590" s="13"/>
      <c r="Q590" s="14">
        <v>4790</v>
      </c>
    </row>
    <row r="591" spans="1:17" s="25" customFormat="1" ht="15.75" customHeight="1" x14ac:dyDescent="0.2">
      <c r="A591" s="14">
        <f>A590+1</f>
        <v>524</v>
      </c>
      <c r="B591" s="20" t="s">
        <v>589</v>
      </c>
      <c r="C591" s="42" t="s">
        <v>40</v>
      </c>
      <c r="D591" s="44"/>
      <c r="E591" s="13"/>
      <c r="F591" s="13"/>
      <c r="G591" s="13"/>
      <c r="H591" s="16"/>
      <c r="I591" s="26"/>
      <c r="J591" s="16"/>
      <c r="K591" s="16"/>
      <c r="L591" s="16"/>
      <c r="M591" s="16"/>
      <c r="N591" s="16"/>
      <c r="O591" s="16"/>
      <c r="P591" s="13"/>
      <c r="Q591" s="14">
        <v>4990</v>
      </c>
    </row>
    <row r="592" spans="1:17" s="25" customFormat="1" ht="15.75" customHeight="1" x14ac:dyDescent="0.2">
      <c r="A592" s="14">
        <f>A591+1</f>
        <v>525</v>
      </c>
      <c r="B592" s="20" t="s">
        <v>590</v>
      </c>
      <c r="C592" s="42" t="s">
        <v>37</v>
      </c>
      <c r="D592" s="44"/>
      <c r="E592" s="13"/>
      <c r="F592" s="13"/>
      <c r="G592" s="13"/>
      <c r="H592" s="16"/>
      <c r="I592" s="26"/>
      <c r="J592" s="16"/>
      <c r="K592" s="16"/>
      <c r="L592" s="16"/>
      <c r="M592" s="16"/>
      <c r="N592" s="16"/>
      <c r="O592" s="16"/>
      <c r="P592" s="13"/>
      <c r="Q592" s="14">
        <v>6490</v>
      </c>
    </row>
    <row r="593" spans="1:17" s="25" customFormat="1" ht="15.75" customHeight="1" x14ac:dyDescent="0.2">
      <c r="A593" s="14">
        <f>A592+1</f>
        <v>526</v>
      </c>
      <c r="B593" s="20" t="s">
        <v>591</v>
      </c>
      <c r="C593" s="42" t="s">
        <v>36</v>
      </c>
      <c r="D593" s="44"/>
      <c r="E593" s="13"/>
      <c r="F593" s="13"/>
      <c r="G593" s="13"/>
      <c r="H593" s="16"/>
      <c r="I593" s="26"/>
      <c r="J593" s="16"/>
      <c r="K593" s="16"/>
      <c r="L593" s="16"/>
      <c r="M593" s="16"/>
      <c r="N593" s="16"/>
      <c r="O593" s="16"/>
      <c r="P593" s="13"/>
      <c r="Q593" s="14">
        <v>7690</v>
      </c>
    </row>
    <row r="594" spans="1:17" s="25" customFormat="1" ht="15.75" customHeight="1" x14ac:dyDescent="0.2">
      <c r="A594" s="14">
        <f>A593+1</f>
        <v>527</v>
      </c>
      <c r="B594" s="20" t="s">
        <v>592</v>
      </c>
      <c r="C594" s="42" t="s">
        <v>524</v>
      </c>
      <c r="D594" s="44"/>
      <c r="E594" s="13"/>
      <c r="F594" s="13"/>
      <c r="G594" s="13"/>
      <c r="H594" s="16"/>
      <c r="I594" s="26"/>
      <c r="J594" s="16"/>
      <c r="K594" s="16"/>
      <c r="L594" s="16"/>
      <c r="M594" s="16"/>
      <c r="N594" s="16"/>
      <c r="O594" s="16"/>
      <c r="P594" s="13"/>
      <c r="Q594" s="14">
        <v>8290</v>
      </c>
    </row>
    <row r="595" spans="1:17" s="25" customFormat="1" x14ac:dyDescent="0.2">
      <c r="A595" s="14">
        <f>A594+1</f>
        <v>528</v>
      </c>
      <c r="B595" s="20" t="s">
        <v>593</v>
      </c>
      <c r="C595" s="42" t="s">
        <v>525</v>
      </c>
      <c r="D595" s="44"/>
      <c r="E595" s="13"/>
      <c r="F595" s="13"/>
      <c r="G595" s="13"/>
      <c r="H595" s="16"/>
      <c r="I595" s="26"/>
      <c r="J595" s="16"/>
      <c r="K595" s="16"/>
      <c r="L595" s="16"/>
      <c r="M595" s="16"/>
      <c r="N595" s="16"/>
      <c r="O595" s="16"/>
      <c r="P595" s="13"/>
      <c r="Q595" s="14">
        <v>10790</v>
      </c>
    </row>
    <row r="596" spans="1:17" s="25" customFormat="1" ht="28.5" x14ac:dyDescent="0.2">
      <c r="A596" s="14"/>
      <c r="B596" s="20"/>
      <c r="C596" s="54" t="s">
        <v>414</v>
      </c>
      <c r="D596" s="44"/>
      <c r="E596" s="13"/>
      <c r="F596" s="13"/>
      <c r="G596" s="13"/>
      <c r="H596" s="16"/>
      <c r="I596" s="26"/>
      <c r="J596" s="16"/>
      <c r="K596" s="16"/>
      <c r="L596" s="16"/>
      <c r="M596" s="16"/>
      <c r="N596" s="16"/>
      <c r="O596" s="16"/>
      <c r="P596" s="13"/>
      <c r="Q596" s="14"/>
    </row>
    <row r="597" spans="1:17" s="25" customFormat="1" x14ac:dyDescent="0.2">
      <c r="A597" s="14">
        <v>529</v>
      </c>
      <c r="B597" s="20" t="s">
        <v>594</v>
      </c>
      <c r="C597" s="42" t="s">
        <v>415</v>
      </c>
      <c r="D597" s="44"/>
      <c r="E597" s="13"/>
      <c r="F597" s="13"/>
      <c r="G597" s="13"/>
      <c r="H597" s="16"/>
      <c r="I597" s="26"/>
      <c r="J597" s="16"/>
      <c r="K597" s="16"/>
      <c r="L597" s="16"/>
      <c r="M597" s="16"/>
      <c r="N597" s="16"/>
      <c r="O597" s="16"/>
      <c r="P597" s="13"/>
      <c r="Q597" s="14">
        <v>33340</v>
      </c>
    </row>
    <row r="598" spans="1:17" s="25" customFormat="1" ht="13.5" customHeight="1" x14ac:dyDescent="0.2">
      <c r="A598" s="14">
        <v>530</v>
      </c>
      <c r="B598" s="20" t="s">
        <v>595</v>
      </c>
      <c r="C598" s="42" t="s">
        <v>40</v>
      </c>
      <c r="D598" s="44"/>
      <c r="E598" s="13"/>
      <c r="F598" s="13"/>
      <c r="G598" s="13"/>
      <c r="H598" s="16"/>
      <c r="I598" s="26"/>
      <c r="J598" s="16"/>
      <c r="K598" s="16"/>
      <c r="L598" s="16"/>
      <c r="M598" s="16"/>
      <c r="N598" s="16"/>
      <c r="O598" s="16"/>
      <c r="P598" s="13"/>
      <c r="Q598" s="14">
        <v>4990</v>
      </c>
    </row>
    <row r="599" spans="1:17" s="25" customFormat="1" ht="15" customHeight="1" x14ac:dyDescent="0.2">
      <c r="A599" s="14">
        <v>531</v>
      </c>
      <c r="B599" s="20" t="s">
        <v>596</v>
      </c>
      <c r="C599" s="42" t="s">
        <v>37</v>
      </c>
      <c r="D599" s="44"/>
      <c r="E599" s="13"/>
      <c r="F599" s="13"/>
      <c r="G599" s="13"/>
      <c r="H599" s="16"/>
      <c r="I599" s="26"/>
      <c r="J599" s="16"/>
      <c r="K599" s="16"/>
      <c r="L599" s="16"/>
      <c r="M599" s="16"/>
      <c r="N599" s="16"/>
      <c r="O599" s="16"/>
      <c r="P599" s="13"/>
      <c r="Q599" s="14">
        <v>6490</v>
      </c>
    </row>
    <row r="600" spans="1:17" s="25" customFormat="1" ht="15" customHeight="1" x14ac:dyDescent="0.2">
      <c r="A600" s="14">
        <v>532</v>
      </c>
      <c r="B600" s="20" t="s">
        <v>597</v>
      </c>
      <c r="C600" s="42" t="s">
        <v>36</v>
      </c>
      <c r="D600" s="44"/>
      <c r="E600" s="13"/>
      <c r="F600" s="13"/>
      <c r="G600" s="13"/>
      <c r="H600" s="16"/>
      <c r="I600" s="26"/>
      <c r="J600" s="16"/>
      <c r="K600" s="16"/>
      <c r="L600" s="16"/>
      <c r="M600" s="16"/>
      <c r="N600" s="16"/>
      <c r="O600" s="16"/>
      <c r="P600" s="13"/>
      <c r="Q600" s="14">
        <v>7690</v>
      </c>
    </row>
    <row r="601" spans="1:17" s="25" customFormat="1" ht="17.25" customHeight="1" x14ac:dyDescent="0.2">
      <c r="A601" s="14">
        <v>533</v>
      </c>
      <c r="B601" s="20" t="s">
        <v>598</v>
      </c>
      <c r="C601" s="42" t="s">
        <v>524</v>
      </c>
      <c r="D601" s="44"/>
      <c r="E601" s="13"/>
      <c r="F601" s="13"/>
      <c r="G601" s="13"/>
      <c r="H601" s="16"/>
      <c r="I601" s="26"/>
      <c r="J601" s="16"/>
      <c r="K601" s="16"/>
      <c r="L601" s="16"/>
      <c r="M601" s="16"/>
      <c r="N601" s="16"/>
      <c r="O601" s="16"/>
      <c r="P601" s="13"/>
      <c r="Q601" s="14">
        <v>8290</v>
      </c>
    </row>
    <row r="602" spans="1:17" s="25" customFormat="1" x14ac:dyDescent="0.2">
      <c r="A602" s="14">
        <v>534</v>
      </c>
      <c r="B602" s="20" t="s">
        <v>599</v>
      </c>
      <c r="C602" s="42" t="s">
        <v>525</v>
      </c>
      <c r="D602" s="44"/>
      <c r="E602" s="13"/>
      <c r="F602" s="13"/>
      <c r="G602" s="13"/>
      <c r="H602" s="16"/>
      <c r="I602" s="26"/>
      <c r="J602" s="16"/>
      <c r="K602" s="16"/>
      <c r="L602" s="16"/>
      <c r="M602" s="16"/>
      <c r="N602" s="16"/>
      <c r="O602" s="16"/>
      <c r="P602" s="13"/>
      <c r="Q602" s="14">
        <v>10790</v>
      </c>
    </row>
    <row r="603" spans="1:17" s="25" customFormat="1" x14ac:dyDescent="0.2">
      <c r="A603" s="14"/>
      <c r="B603" s="20"/>
      <c r="C603" s="54" t="s">
        <v>416</v>
      </c>
      <c r="D603" s="44"/>
      <c r="E603" s="13"/>
      <c r="F603" s="13"/>
      <c r="G603" s="13"/>
      <c r="H603" s="16"/>
      <c r="I603" s="26"/>
      <c r="J603" s="16"/>
      <c r="K603" s="16"/>
      <c r="L603" s="16"/>
      <c r="M603" s="16"/>
      <c r="N603" s="16"/>
      <c r="O603" s="16"/>
      <c r="P603" s="13"/>
      <c r="Q603" s="14"/>
    </row>
    <row r="604" spans="1:17" s="25" customFormat="1" x14ac:dyDescent="0.2">
      <c r="A604" s="14">
        <v>535</v>
      </c>
      <c r="B604" s="20" t="s">
        <v>600</v>
      </c>
      <c r="C604" s="42" t="s">
        <v>1522</v>
      </c>
      <c r="D604" s="44"/>
      <c r="E604" s="13"/>
      <c r="F604" s="13"/>
      <c r="G604" s="13"/>
      <c r="H604" s="16"/>
      <c r="I604" s="26"/>
      <c r="J604" s="16"/>
      <c r="K604" s="16"/>
      <c r="L604" s="16"/>
      <c r="M604" s="16"/>
      <c r="N604" s="16"/>
      <c r="O604" s="16"/>
      <c r="P604" s="13"/>
      <c r="Q604" s="14">
        <v>8640</v>
      </c>
    </row>
    <row r="605" spans="1:17" s="25" customFormat="1" ht="30" x14ac:dyDescent="0.2">
      <c r="A605" s="14">
        <v>536</v>
      </c>
      <c r="B605" s="20" t="s">
        <v>601</v>
      </c>
      <c r="C605" s="42" t="s">
        <v>1523</v>
      </c>
      <c r="D605" s="44"/>
      <c r="E605" s="13"/>
      <c r="F605" s="13"/>
      <c r="G605" s="13"/>
      <c r="H605" s="16"/>
      <c r="I605" s="26"/>
      <c r="J605" s="16"/>
      <c r="K605" s="16"/>
      <c r="L605" s="16"/>
      <c r="M605" s="16"/>
      <c r="N605" s="16"/>
      <c r="O605" s="16"/>
      <c r="P605" s="13"/>
      <c r="Q605" s="14">
        <v>29090</v>
      </c>
    </row>
    <row r="606" spans="1:17" s="25" customFormat="1" ht="30" x14ac:dyDescent="0.2">
      <c r="A606" s="14">
        <v>537</v>
      </c>
      <c r="B606" s="20" t="s">
        <v>602</v>
      </c>
      <c r="C606" s="42" t="s">
        <v>1524</v>
      </c>
      <c r="D606" s="44"/>
      <c r="E606" s="13"/>
      <c r="F606" s="13"/>
      <c r="G606" s="13"/>
      <c r="H606" s="16"/>
      <c r="I606" s="26"/>
      <c r="J606" s="16"/>
      <c r="K606" s="16"/>
      <c r="L606" s="16"/>
      <c r="M606" s="16"/>
      <c r="N606" s="16"/>
      <c r="O606" s="16"/>
      <c r="P606" s="13"/>
      <c r="Q606" s="14"/>
    </row>
    <row r="607" spans="1:17" s="25" customFormat="1" ht="14.25" customHeight="1" x14ac:dyDescent="0.2">
      <c r="A607" s="14">
        <v>538</v>
      </c>
      <c r="B607" s="20" t="s">
        <v>603</v>
      </c>
      <c r="C607" s="42" t="s">
        <v>1525</v>
      </c>
      <c r="D607" s="44"/>
      <c r="E607" s="13"/>
      <c r="F607" s="13"/>
      <c r="G607" s="13"/>
      <c r="H607" s="16"/>
      <c r="I607" s="26"/>
      <c r="J607" s="16"/>
      <c r="K607" s="16"/>
      <c r="L607" s="16"/>
      <c r="M607" s="16"/>
      <c r="N607" s="16"/>
      <c r="O607" s="16"/>
      <c r="P607" s="13"/>
      <c r="Q607" s="14">
        <v>42940</v>
      </c>
    </row>
    <row r="608" spans="1:17" s="25" customFormat="1" ht="30" customHeight="1" x14ac:dyDescent="0.2">
      <c r="A608" s="14">
        <v>539</v>
      </c>
      <c r="B608" s="20" t="s">
        <v>604</v>
      </c>
      <c r="C608" s="42" t="s">
        <v>1406</v>
      </c>
      <c r="D608" s="44"/>
      <c r="E608" s="13"/>
      <c r="F608" s="13"/>
      <c r="G608" s="13"/>
      <c r="H608" s="16"/>
      <c r="I608" s="26"/>
      <c r="J608" s="16"/>
      <c r="K608" s="16"/>
      <c r="L608" s="16"/>
      <c r="M608" s="16"/>
      <c r="N608" s="16"/>
      <c r="O608" s="16"/>
      <c r="P608" s="13"/>
      <c r="Q608" s="14"/>
    </row>
    <row r="609" spans="1:17" s="25" customFormat="1" ht="15" customHeight="1" x14ac:dyDescent="0.2">
      <c r="A609" s="14">
        <v>540</v>
      </c>
      <c r="B609" s="20" t="s">
        <v>605</v>
      </c>
      <c r="C609" s="42" t="s">
        <v>1526</v>
      </c>
      <c r="D609" s="44"/>
      <c r="E609" s="13"/>
      <c r="F609" s="13"/>
      <c r="G609" s="13"/>
      <c r="H609" s="16"/>
      <c r="I609" s="26"/>
      <c r="J609" s="16"/>
      <c r="K609" s="16"/>
      <c r="L609" s="16"/>
      <c r="M609" s="16"/>
      <c r="N609" s="16"/>
      <c r="O609" s="16"/>
      <c r="P609" s="13"/>
      <c r="Q609" s="14">
        <v>49940</v>
      </c>
    </row>
    <row r="610" spans="1:17" s="25" customFormat="1" ht="29.25" customHeight="1" x14ac:dyDescent="0.2">
      <c r="A610" s="14">
        <v>541</v>
      </c>
      <c r="B610" s="20" t="s">
        <v>606</v>
      </c>
      <c r="C610" s="42" t="s">
        <v>1536</v>
      </c>
      <c r="D610" s="44"/>
      <c r="E610" s="13"/>
      <c r="F610" s="13"/>
      <c r="G610" s="13"/>
      <c r="H610" s="16"/>
      <c r="I610" s="26"/>
      <c r="J610" s="16"/>
      <c r="K610" s="16"/>
      <c r="L610" s="16"/>
      <c r="M610" s="16"/>
      <c r="N610" s="16"/>
      <c r="O610" s="16"/>
      <c r="P610" s="13"/>
      <c r="Q610" s="14"/>
    </row>
    <row r="611" spans="1:17" s="25" customFormat="1" x14ac:dyDescent="0.2">
      <c r="A611" s="14"/>
      <c r="B611" s="20"/>
      <c r="C611" s="54" t="s">
        <v>1383</v>
      </c>
      <c r="D611" s="44"/>
      <c r="E611" s="13"/>
      <c r="F611" s="13"/>
      <c r="G611" s="13"/>
      <c r="H611" s="16"/>
      <c r="I611" s="26"/>
      <c r="J611" s="16"/>
      <c r="K611" s="16"/>
      <c r="L611" s="16"/>
      <c r="M611" s="16"/>
      <c r="N611" s="16"/>
      <c r="O611" s="16"/>
      <c r="P611" s="13"/>
      <c r="Q611" s="14"/>
    </row>
    <row r="612" spans="1:17" s="25" customFormat="1" ht="13.5" customHeight="1" x14ac:dyDescent="0.2">
      <c r="A612" s="14">
        <v>542</v>
      </c>
      <c r="B612" s="20" t="s">
        <v>607</v>
      </c>
      <c r="C612" s="42" t="s">
        <v>1384</v>
      </c>
      <c r="D612" s="44"/>
      <c r="E612" s="13"/>
      <c r="F612" s="13"/>
      <c r="G612" s="13"/>
      <c r="H612" s="16"/>
      <c r="I612" s="26"/>
      <c r="J612" s="16"/>
      <c r="K612" s="16"/>
      <c r="L612" s="16"/>
      <c r="M612" s="16"/>
      <c r="N612" s="16"/>
      <c r="O612" s="16"/>
      <c r="P612" s="13"/>
      <c r="Q612" s="14">
        <v>440</v>
      </c>
    </row>
    <row r="613" spans="1:17" ht="13.5" customHeight="1" x14ac:dyDescent="0.2">
      <c r="A613" s="17"/>
      <c r="B613" s="17"/>
      <c r="C613" s="6" t="s">
        <v>1385</v>
      </c>
      <c r="D613" s="43"/>
      <c r="E613" s="13"/>
      <c r="F613" s="13">
        <f>E613-D613</f>
        <v>0</v>
      </c>
      <c r="G613" s="13"/>
      <c r="H613" s="13"/>
      <c r="I613" s="14"/>
      <c r="J613" s="15"/>
      <c r="K613" s="19"/>
      <c r="L613" s="16"/>
      <c r="M613" s="16"/>
      <c r="N613" s="16"/>
      <c r="O613" s="16" t="e">
        <f>N613/I613</f>
        <v>#DIV/0!</v>
      </c>
      <c r="P613" s="13"/>
      <c r="Q613" s="14"/>
    </row>
    <row r="614" spans="1:17" s="45" customFormat="1" ht="15" customHeight="1" x14ac:dyDescent="0.2">
      <c r="A614" s="14">
        <v>543</v>
      </c>
      <c r="B614" s="20" t="s">
        <v>608</v>
      </c>
      <c r="C614" s="53" t="s">
        <v>319</v>
      </c>
      <c r="D614" s="44"/>
      <c r="E614" s="13"/>
      <c r="F614" s="13"/>
      <c r="G614" s="13"/>
      <c r="H614" s="13"/>
      <c r="I614" s="14"/>
      <c r="J614" s="15"/>
      <c r="K614" s="19"/>
      <c r="L614" s="16"/>
      <c r="M614" s="16"/>
      <c r="N614" s="16"/>
      <c r="O614" s="16"/>
      <c r="P614" s="13"/>
      <c r="Q614" s="14"/>
    </row>
    <row r="615" spans="1:17" s="45" customFormat="1" ht="15" customHeight="1" x14ac:dyDescent="0.2">
      <c r="A615" s="14">
        <f t="shared" ref="A615:A632" si="166">A614+1</f>
        <v>544</v>
      </c>
      <c r="B615" s="21" t="s">
        <v>609</v>
      </c>
      <c r="C615" s="53" t="s">
        <v>1386</v>
      </c>
      <c r="D615" s="44"/>
      <c r="E615" s="13"/>
      <c r="F615" s="13"/>
      <c r="G615" s="13"/>
      <c r="H615" s="13"/>
      <c r="I615" s="14"/>
      <c r="J615" s="15"/>
      <c r="K615" s="19"/>
      <c r="L615" s="16"/>
      <c r="M615" s="16"/>
      <c r="N615" s="16"/>
      <c r="O615" s="16"/>
      <c r="P615" s="13"/>
      <c r="Q615" s="14"/>
    </row>
    <row r="616" spans="1:17" s="45" customFormat="1" ht="15" customHeight="1" x14ac:dyDescent="0.2">
      <c r="A616" s="14">
        <f t="shared" si="166"/>
        <v>545</v>
      </c>
      <c r="B616" s="21" t="s">
        <v>610</v>
      </c>
      <c r="C616" s="53" t="s">
        <v>1387</v>
      </c>
      <c r="D616" s="44"/>
      <c r="E616" s="13"/>
      <c r="F616" s="13"/>
      <c r="G616" s="13"/>
      <c r="H616" s="13"/>
      <c r="I616" s="14"/>
      <c r="J616" s="15"/>
      <c r="K616" s="19"/>
      <c r="L616" s="16"/>
      <c r="M616" s="16"/>
      <c r="N616" s="16"/>
      <c r="O616" s="16"/>
      <c r="P616" s="13"/>
      <c r="Q616" s="14"/>
    </row>
    <row r="617" spans="1:17" s="45" customFormat="1" ht="15" customHeight="1" x14ac:dyDescent="0.2">
      <c r="A617" s="14">
        <f t="shared" si="166"/>
        <v>546</v>
      </c>
      <c r="B617" s="21" t="s">
        <v>611</v>
      </c>
      <c r="C617" s="53" t="s">
        <v>1388</v>
      </c>
      <c r="D617" s="44"/>
      <c r="E617" s="13"/>
      <c r="F617" s="13"/>
      <c r="G617" s="13"/>
      <c r="H617" s="13"/>
      <c r="I617" s="14"/>
      <c r="J617" s="15"/>
      <c r="K617" s="19"/>
      <c r="L617" s="16"/>
      <c r="M617" s="16"/>
      <c r="N617" s="16"/>
      <c r="O617" s="16"/>
      <c r="P617" s="13"/>
      <c r="Q617" s="14"/>
    </row>
    <row r="618" spans="1:17" s="45" customFormat="1" ht="15" customHeight="1" x14ac:dyDescent="0.2">
      <c r="A618" s="14">
        <f t="shared" si="166"/>
        <v>547</v>
      </c>
      <c r="B618" s="21" t="s">
        <v>612</v>
      </c>
      <c r="C618" s="53" t="s">
        <v>1389</v>
      </c>
      <c r="D618" s="44"/>
      <c r="E618" s="13"/>
      <c r="F618" s="13"/>
      <c r="G618" s="13"/>
      <c r="H618" s="13"/>
      <c r="I618" s="14"/>
      <c r="J618" s="15"/>
      <c r="K618" s="19"/>
      <c r="L618" s="16"/>
      <c r="M618" s="16"/>
      <c r="N618" s="16"/>
      <c r="O618" s="16"/>
      <c r="P618" s="13"/>
      <c r="Q618" s="14"/>
    </row>
    <row r="619" spans="1:17" s="45" customFormat="1" ht="15" customHeight="1" x14ac:dyDescent="0.2">
      <c r="A619" s="14">
        <f t="shared" si="166"/>
        <v>548</v>
      </c>
      <c r="B619" s="21" t="s">
        <v>613</v>
      </c>
      <c r="C619" s="53" t="s">
        <v>1390</v>
      </c>
      <c r="D619" s="44"/>
      <c r="E619" s="13"/>
      <c r="F619" s="13"/>
      <c r="G619" s="13"/>
      <c r="H619" s="13"/>
      <c r="I619" s="14"/>
      <c r="J619" s="15"/>
      <c r="K619" s="19"/>
      <c r="L619" s="16"/>
      <c r="M619" s="16"/>
      <c r="N619" s="16"/>
      <c r="O619" s="16"/>
      <c r="P619" s="13"/>
      <c r="Q619" s="14"/>
    </row>
    <row r="620" spans="1:17" s="45" customFormat="1" ht="15" customHeight="1" x14ac:dyDescent="0.2">
      <c r="A620" s="14">
        <f t="shared" si="166"/>
        <v>549</v>
      </c>
      <c r="B620" s="21" t="s">
        <v>608</v>
      </c>
      <c r="C620" s="53" t="s">
        <v>1391</v>
      </c>
      <c r="D620" s="44"/>
      <c r="E620" s="13"/>
      <c r="F620" s="13"/>
      <c r="G620" s="13"/>
      <c r="H620" s="13"/>
      <c r="I620" s="14"/>
      <c r="J620" s="15"/>
      <c r="K620" s="19"/>
      <c r="L620" s="16"/>
      <c r="M620" s="16"/>
      <c r="N620" s="16"/>
      <c r="O620" s="16"/>
      <c r="P620" s="13"/>
      <c r="Q620" s="14"/>
    </row>
    <row r="621" spans="1:17" s="45" customFormat="1" ht="15" customHeight="1" x14ac:dyDescent="0.2">
      <c r="A621" s="14">
        <f t="shared" si="166"/>
        <v>550</v>
      </c>
      <c r="B621" s="21" t="s">
        <v>614</v>
      </c>
      <c r="C621" s="53" t="s">
        <v>1392</v>
      </c>
      <c r="D621" s="44"/>
      <c r="E621" s="13"/>
      <c r="F621" s="13"/>
      <c r="G621" s="13"/>
      <c r="H621" s="13"/>
      <c r="I621" s="14"/>
      <c r="J621" s="15"/>
      <c r="K621" s="19"/>
      <c r="L621" s="16"/>
      <c r="M621" s="16"/>
      <c r="N621" s="16"/>
      <c r="O621" s="16"/>
      <c r="P621" s="13"/>
      <c r="Q621" s="14"/>
    </row>
    <row r="622" spans="1:17" s="45" customFormat="1" ht="15" customHeight="1" x14ac:dyDescent="0.2">
      <c r="A622" s="14">
        <f t="shared" si="166"/>
        <v>551</v>
      </c>
      <c r="B622" s="21" t="s">
        <v>615</v>
      </c>
      <c r="C622" s="53" t="s">
        <v>1393</v>
      </c>
      <c r="D622" s="44"/>
      <c r="E622" s="13"/>
      <c r="F622" s="13"/>
      <c r="G622" s="13"/>
      <c r="H622" s="13"/>
      <c r="I622" s="14"/>
      <c r="J622" s="15"/>
      <c r="K622" s="19"/>
      <c r="L622" s="16"/>
      <c r="M622" s="16"/>
      <c r="N622" s="16"/>
      <c r="O622" s="16"/>
      <c r="P622" s="13"/>
      <c r="Q622" s="14"/>
    </row>
    <row r="623" spans="1:17" s="45" customFormat="1" ht="15" customHeight="1" x14ac:dyDescent="0.2">
      <c r="A623" s="14">
        <f t="shared" si="166"/>
        <v>552</v>
      </c>
      <c r="B623" s="21" t="s">
        <v>616</v>
      </c>
      <c r="C623" s="53" t="s">
        <v>1394</v>
      </c>
      <c r="D623" s="44"/>
      <c r="E623" s="13"/>
      <c r="F623" s="13"/>
      <c r="G623" s="13"/>
      <c r="H623" s="13"/>
      <c r="I623" s="14"/>
      <c r="J623" s="15"/>
      <c r="K623" s="19"/>
      <c r="L623" s="16"/>
      <c r="M623" s="16"/>
      <c r="N623" s="16"/>
      <c r="O623" s="16"/>
      <c r="P623" s="13"/>
      <c r="Q623" s="14"/>
    </row>
    <row r="624" spans="1:17" s="45" customFormat="1" ht="15" customHeight="1" x14ac:dyDescent="0.2">
      <c r="A624" s="14">
        <f t="shared" si="166"/>
        <v>553</v>
      </c>
      <c r="B624" s="21" t="s">
        <v>617</v>
      </c>
      <c r="C624" s="53" t="s">
        <v>1395</v>
      </c>
      <c r="D624" s="44"/>
      <c r="E624" s="13"/>
      <c r="F624" s="13"/>
      <c r="G624" s="13"/>
      <c r="H624" s="13"/>
      <c r="I624" s="14"/>
      <c r="J624" s="15"/>
      <c r="K624" s="19"/>
      <c r="L624" s="16"/>
      <c r="M624" s="16"/>
      <c r="N624" s="16"/>
      <c r="O624" s="16"/>
      <c r="P624" s="13"/>
      <c r="Q624" s="14"/>
    </row>
    <row r="625" spans="1:17" s="45" customFormat="1" ht="15" customHeight="1" x14ac:dyDescent="0.2">
      <c r="A625" s="14">
        <f t="shared" si="166"/>
        <v>554</v>
      </c>
      <c r="B625" s="21" t="s">
        <v>618</v>
      </c>
      <c r="C625" s="53" t="s">
        <v>1396</v>
      </c>
      <c r="D625" s="44"/>
      <c r="E625" s="13"/>
      <c r="F625" s="13"/>
      <c r="G625" s="13"/>
      <c r="H625" s="13"/>
      <c r="I625" s="14"/>
      <c r="J625" s="15"/>
      <c r="K625" s="19"/>
      <c r="L625" s="16"/>
      <c r="M625" s="16"/>
      <c r="N625" s="16"/>
      <c r="O625" s="16"/>
      <c r="P625" s="13"/>
      <c r="Q625" s="14"/>
    </row>
    <row r="626" spans="1:17" s="45" customFormat="1" ht="15" customHeight="1" x14ac:dyDescent="0.2">
      <c r="A626" s="14">
        <f t="shared" si="166"/>
        <v>555</v>
      </c>
      <c r="B626" s="21" t="s">
        <v>582</v>
      </c>
      <c r="C626" s="53" t="s">
        <v>1397</v>
      </c>
      <c r="D626" s="44"/>
      <c r="E626" s="13"/>
      <c r="F626" s="13"/>
      <c r="G626" s="13"/>
      <c r="H626" s="13"/>
      <c r="I626" s="14"/>
      <c r="J626" s="15"/>
      <c r="K626" s="19"/>
      <c r="L626" s="16"/>
      <c r="M626" s="16"/>
      <c r="N626" s="16"/>
      <c r="O626" s="16"/>
      <c r="P626" s="13"/>
      <c r="Q626" s="14"/>
    </row>
    <row r="627" spans="1:17" s="45" customFormat="1" ht="15" customHeight="1" x14ac:dyDescent="0.2">
      <c r="A627" s="14">
        <f t="shared" si="166"/>
        <v>556</v>
      </c>
      <c r="B627" s="21" t="s">
        <v>619</v>
      </c>
      <c r="C627" s="53" t="s">
        <v>1398</v>
      </c>
      <c r="D627" s="44"/>
      <c r="E627" s="13"/>
      <c r="F627" s="13"/>
      <c r="G627" s="13"/>
      <c r="H627" s="13"/>
      <c r="I627" s="14"/>
      <c r="J627" s="15"/>
      <c r="K627" s="19"/>
      <c r="L627" s="16"/>
      <c r="M627" s="16"/>
      <c r="N627" s="16"/>
      <c r="O627" s="16"/>
      <c r="P627" s="13"/>
      <c r="Q627" s="14"/>
    </row>
    <row r="628" spans="1:17" s="45" customFormat="1" ht="15" customHeight="1" x14ac:dyDescent="0.2">
      <c r="A628" s="14">
        <f t="shared" si="166"/>
        <v>557</v>
      </c>
      <c r="B628" s="21" t="s">
        <v>620</v>
      </c>
      <c r="C628" s="53" t="s">
        <v>1399</v>
      </c>
      <c r="D628" s="44"/>
      <c r="E628" s="13"/>
      <c r="F628" s="13"/>
      <c r="G628" s="13"/>
      <c r="H628" s="13"/>
      <c r="I628" s="14"/>
      <c r="J628" s="15"/>
      <c r="K628" s="19"/>
      <c r="L628" s="16"/>
      <c r="M628" s="16"/>
      <c r="N628" s="16"/>
      <c r="O628" s="16"/>
      <c r="P628" s="13"/>
      <c r="Q628" s="14"/>
    </row>
    <row r="629" spans="1:17" s="45" customFormat="1" ht="15" customHeight="1" x14ac:dyDescent="0.2">
      <c r="A629" s="14">
        <f t="shared" si="166"/>
        <v>558</v>
      </c>
      <c r="B629" s="21" t="s">
        <v>621</v>
      </c>
      <c r="C629" s="53" t="s">
        <v>1400</v>
      </c>
      <c r="D629" s="44"/>
      <c r="E629" s="13"/>
      <c r="F629" s="13"/>
      <c r="G629" s="13"/>
      <c r="H629" s="13"/>
      <c r="I629" s="14"/>
      <c r="J629" s="15"/>
      <c r="K629" s="19"/>
      <c r="L629" s="16"/>
      <c r="M629" s="16"/>
      <c r="N629" s="16"/>
      <c r="O629" s="16"/>
      <c r="P629" s="13"/>
      <c r="Q629" s="14"/>
    </row>
    <row r="630" spans="1:17" s="45" customFormat="1" ht="15" customHeight="1" x14ac:dyDescent="0.2">
      <c r="A630" s="14">
        <f t="shared" si="166"/>
        <v>559</v>
      </c>
      <c r="B630" s="21" t="s">
        <v>622</v>
      </c>
      <c r="C630" s="53" t="s">
        <v>1519</v>
      </c>
      <c r="D630" s="44"/>
      <c r="E630" s="13"/>
      <c r="F630" s="13"/>
      <c r="G630" s="13"/>
      <c r="H630" s="13"/>
      <c r="I630" s="14"/>
      <c r="J630" s="15"/>
      <c r="K630" s="19"/>
      <c r="L630" s="16"/>
      <c r="M630" s="16"/>
      <c r="N630" s="16"/>
      <c r="O630" s="16"/>
      <c r="P630" s="13"/>
      <c r="Q630" s="14"/>
    </row>
    <row r="631" spans="1:17" s="45" customFormat="1" ht="15" customHeight="1" x14ac:dyDescent="0.2">
      <c r="A631" s="14">
        <f t="shared" si="166"/>
        <v>560</v>
      </c>
      <c r="B631" s="21" t="s">
        <v>614</v>
      </c>
      <c r="C631" s="53" t="s">
        <v>1520</v>
      </c>
      <c r="D631" s="44"/>
      <c r="E631" s="13"/>
      <c r="F631" s="13"/>
      <c r="G631" s="13"/>
      <c r="H631" s="13"/>
      <c r="I631" s="14"/>
      <c r="J631" s="15"/>
      <c r="K631" s="19"/>
      <c r="L631" s="16"/>
      <c r="M631" s="16"/>
      <c r="N631" s="16"/>
      <c r="O631" s="16"/>
      <c r="P631" s="13"/>
      <c r="Q631" s="14"/>
    </row>
    <row r="632" spans="1:17" s="45" customFormat="1" ht="15" customHeight="1" x14ac:dyDescent="0.2">
      <c r="A632" s="14">
        <f t="shared" si="166"/>
        <v>561</v>
      </c>
      <c r="B632" s="21" t="s">
        <v>623</v>
      </c>
      <c r="C632" s="55" t="s">
        <v>1521</v>
      </c>
      <c r="D632" s="44"/>
      <c r="E632" s="13"/>
      <c r="F632" s="13"/>
      <c r="G632" s="13"/>
      <c r="H632" s="13"/>
      <c r="I632" s="14"/>
      <c r="J632" s="15"/>
      <c r="K632" s="19"/>
      <c r="L632" s="16"/>
      <c r="M632" s="16"/>
      <c r="N632" s="16"/>
      <c r="O632" s="16"/>
      <c r="P632" s="13"/>
      <c r="Q632" s="14"/>
    </row>
    <row r="633" spans="1:17" x14ac:dyDescent="0.2">
      <c r="A633" s="17"/>
      <c r="B633" s="37"/>
      <c r="C633" s="6" t="s">
        <v>320</v>
      </c>
      <c r="D633" s="44"/>
      <c r="E633" s="13"/>
      <c r="F633" s="13">
        <f>E633-D633</f>
        <v>0</v>
      </c>
      <c r="G633" s="13"/>
      <c r="H633" s="13"/>
      <c r="I633" s="14"/>
      <c r="J633" s="15"/>
      <c r="K633" s="19"/>
      <c r="L633" s="16"/>
      <c r="M633" s="16"/>
      <c r="N633" s="16"/>
      <c r="O633" s="16" t="e">
        <f t="shared" ref="O633:O638" si="167">N633/I633</f>
        <v>#DIV/0!</v>
      </c>
      <c r="P633" s="13"/>
      <c r="Q633" s="14"/>
    </row>
    <row r="634" spans="1:17" s="45" customFormat="1" x14ac:dyDescent="0.2">
      <c r="A634" s="14">
        <v>562</v>
      </c>
      <c r="B634" s="21" t="s">
        <v>624</v>
      </c>
      <c r="C634" s="8" t="s">
        <v>321</v>
      </c>
      <c r="D634" s="21">
        <v>52</v>
      </c>
      <c r="E634" s="13">
        <v>50</v>
      </c>
      <c r="F634" s="13">
        <f>E634-D634</f>
        <v>-2</v>
      </c>
      <c r="G634" s="13">
        <f>E634+10</f>
        <v>60</v>
      </c>
      <c r="H634" s="13">
        <v>50</v>
      </c>
      <c r="I634" s="14">
        <v>100</v>
      </c>
      <c r="J634" s="15">
        <f>I634-H634</f>
        <v>50</v>
      </c>
      <c r="K634" s="19">
        <f>I634/H634</f>
        <v>2</v>
      </c>
      <c r="L634" s="16" t="s">
        <v>1466</v>
      </c>
      <c r="M634" s="16" t="s">
        <v>1466</v>
      </c>
      <c r="N634" s="16" t="s">
        <v>1466</v>
      </c>
      <c r="O634" s="16" t="e">
        <f t="shared" si="167"/>
        <v>#VALUE!</v>
      </c>
      <c r="P634" s="13"/>
      <c r="Q634" s="14">
        <f>I634-10</f>
        <v>90</v>
      </c>
    </row>
    <row r="635" spans="1:17" s="45" customFormat="1" x14ac:dyDescent="0.2">
      <c r="A635" s="14">
        <f t="shared" ref="A635:A640" si="168">A634+1</f>
        <v>563</v>
      </c>
      <c r="B635" s="21" t="s">
        <v>625</v>
      </c>
      <c r="C635" s="8" t="s">
        <v>322</v>
      </c>
      <c r="D635" s="14">
        <v>290</v>
      </c>
      <c r="E635" s="13">
        <v>290</v>
      </c>
      <c r="F635" s="13">
        <f>E635-D635</f>
        <v>0</v>
      </c>
      <c r="G635" s="13">
        <f>E635+10</f>
        <v>300</v>
      </c>
      <c r="H635" s="13">
        <v>300</v>
      </c>
      <c r="I635" s="14">
        <v>350</v>
      </c>
      <c r="J635" s="15">
        <f>I635-H635</f>
        <v>50</v>
      </c>
      <c r="K635" s="19">
        <f>I635/H635</f>
        <v>1.1666666666666667</v>
      </c>
      <c r="L635" s="16">
        <v>400</v>
      </c>
      <c r="M635" s="16">
        <v>375</v>
      </c>
      <c r="N635" s="16">
        <v>420</v>
      </c>
      <c r="O635" s="16">
        <f t="shared" si="167"/>
        <v>1.2</v>
      </c>
      <c r="P635" s="13"/>
      <c r="Q635" s="14">
        <f>I635-10</f>
        <v>340</v>
      </c>
    </row>
    <row r="636" spans="1:17" s="45" customFormat="1" x14ac:dyDescent="0.2">
      <c r="A636" s="14">
        <f t="shared" si="168"/>
        <v>564</v>
      </c>
      <c r="B636" s="21" t="s">
        <v>626</v>
      </c>
      <c r="C636" s="8" t="s">
        <v>323</v>
      </c>
      <c r="D636" s="14">
        <v>13</v>
      </c>
      <c r="E636" s="13">
        <v>10</v>
      </c>
      <c r="F636" s="13">
        <f>E636-D636</f>
        <v>-3</v>
      </c>
      <c r="G636" s="13">
        <v>10</v>
      </c>
      <c r="H636" s="13">
        <v>10</v>
      </c>
      <c r="I636" s="14">
        <v>10</v>
      </c>
      <c r="J636" s="15">
        <v>10</v>
      </c>
      <c r="K636" s="19">
        <f>I636/H636</f>
        <v>1</v>
      </c>
      <c r="L636" s="16" t="s">
        <v>1466</v>
      </c>
      <c r="M636" s="16" t="s">
        <v>1466</v>
      </c>
      <c r="N636" s="16" t="s">
        <v>1466</v>
      </c>
      <c r="O636" s="16" t="e">
        <f t="shared" si="167"/>
        <v>#VALUE!</v>
      </c>
      <c r="P636" s="13"/>
      <c r="Q636" s="14">
        <v>10</v>
      </c>
    </row>
    <row r="637" spans="1:17" s="25" customFormat="1" x14ac:dyDescent="0.2">
      <c r="A637" s="14">
        <f t="shared" si="168"/>
        <v>565</v>
      </c>
      <c r="B637" s="21" t="s">
        <v>1429</v>
      </c>
      <c r="C637" s="8" t="s">
        <v>324</v>
      </c>
      <c r="D637" s="14"/>
      <c r="E637" s="13"/>
      <c r="F637" s="13"/>
      <c r="G637" s="13"/>
      <c r="H637" s="13"/>
      <c r="I637" s="14"/>
      <c r="J637" s="15"/>
      <c r="K637" s="19"/>
      <c r="L637" s="16">
        <v>35</v>
      </c>
      <c r="M637" s="16">
        <v>150</v>
      </c>
      <c r="N637" s="16">
        <v>160</v>
      </c>
      <c r="O637" s="16" t="e">
        <f t="shared" si="167"/>
        <v>#DIV/0!</v>
      </c>
      <c r="P637" s="13"/>
      <c r="Q637" s="14">
        <v>140</v>
      </c>
    </row>
    <row r="638" spans="1:17" s="25" customFormat="1" x14ac:dyDescent="0.2">
      <c r="A638" s="14">
        <f t="shared" si="168"/>
        <v>566</v>
      </c>
      <c r="B638" s="21" t="s">
        <v>627</v>
      </c>
      <c r="C638" s="8" t="s">
        <v>325</v>
      </c>
      <c r="D638" s="14"/>
      <c r="E638" s="13"/>
      <c r="F638" s="13"/>
      <c r="G638" s="13"/>
      <c r="H638" s="13"/>
      <c r="I638" s="14"/>
      <c r="J638" s="15"/>
      <c r="K638" s="19"/>
      <c r="L638" s="16">
        <v>0</v>
      </c>
      <c r="M638" s="16">
        <v>20</v>
      </c>
      <c r="N638" s="16">
        <v>100</v>
      </c>
      <c r="O638" s="16" t="e">
        <f t="shared" si="167"/>
        <v>#DIV/0!</v>
      </c>
      <c r="P638" s="13"/>
      <c r="Q638" s="14">
        <v>90</v>
      </c>
    </row>
    <row r="639" spans="1:17" s="25" customFormat="1" x14ac:dyDescent="0.2">
      <c r="A639" s="14">
        <f t="shared" si="168"/>
        <v>567</v>
      </c>
      <c r="B639" s="21" t="s">
        <v>628</v>
      </c>
      <c r="C639" s="8" t="s">
        <v>218</v>
      </c>
      <c r="D639" s="14"/>
      <c r="E639" s="13"/>
      <c r="F639" s="13"/>
      <c r="G639" s="13"/>
      <c r="H639" s="13"/>
      <c r="I639" s="14"/>
      <c r="J639" s="15"/>
      <c r="K639" s="19"/>
      <c r="L639" s="16"/>
      <c r="M639" s="16"/>
      <c r="N639" s="16"/>
      <c r="O639" s="16"/>
      <c r="P639" s="13"/>
      <c r="Q639" s="14"/>
    </row>
    <row r="640" spans="1:17" s="25" customFormat="1" x14ac:dyDescent="0.2">
      <c r="A640" s="14">
        <f t="shared" si="168"/>
        <v>568</v>
      </c>
      <c r="B640" s="21" t="s">
        <v>629</v>
      </c>
      <c r="C640" s="8" t="s">
        <v>1751</v>
      </c>
      <c r="D640" s="14"/>
      <c r="E640" s="13"/>
      <c r="F640" s="13"/>
      <c r="G640" s="13"/>
      <c r="H640" s="13"/>
      <c r="I640" s="14"/>
      <c r="J640" s="15"/>
      <c r="K640" s="19"/>
      <c r="L640" s="16">
        <v>0</v>
      </c>
      <c r="M640" s="16">
        <v>20</v>
      </c>
      <c r="N640" s="16">
        <v>100</v>
      </c>
      <c r="O640" s="16" t="e">
        <f t="shared" ref="O640:O654" si="169">N640/I640</f>
        <v>#DIV/0!</v>
      </c>
      <c r="P640" s="13"/>
      <c r="Q640" s="14">
        <v>90</v>
      </c>
    </row>
    <row r="641" spans="1:17" s="45" customFormat="1" x14ac:dyDescent="0.2">
      <c r="A641" s="14"/>
      <c r="B641" s="20"/>
      <c r="C641" s="29" t="s">
        <v>326</v>
      </c>
      <c r="D641" s="21"/>
      <c r="E641" s="13"/>
      <c r="F641" s="13">
        <f t="shared" ref="F641:F654" si="170">E641-D641</f>
        <v>0</v>
      </c>
      <c r="G641" s="13"/>
      <c r="H641" s="13"/>
      <c r="I641" s="14"/>
      <c r="J641" s="15"/>
      <c r="K641" s="19"/>
      <c r="L641" s="16"/>
      <c r="M641" s="16"/>
      <c r="N641" s="16"/>
      <c r="O641" s="16" t="e">
        <f t="shared" si="169"/>
        <v>#DIV/0!</v>
      </c>
      <c r="P641" s="13"/>
      <c r="Q641" s="14"/>
    </row>
    <row r="642" spans="1:17" s="45" customFormat="1" x14ac:dyDescent="0.2">
      <c r="A642" s="14">
        <v>569</v>
      </c>
      <c r="B642" s="20" t="s">
        <v>41</v>
      </c>
      <c r="C642" s="8" t="s">
        <v>884</v>
      </c>
      <c r="D642" s="14">
        <v>7</v>
      </c>
      <c r="E642" s="13">
        <v>10</v>
      </c>
      <c r="F642" s="13">
        <f t="shared" si="170"/>
        <v>3</v>
      </c>
      <c r="G642" s="13">
        <v>10</v>
      </c>
      <c r="H642" s="13">
        <v>10</v>
      </c>
      <c r="I642" s="14">
        <v>10</v>
      </c>
      <c r="J642" s="15">
        <f>I642-H642</f>
        <v>0</v>
      </c>
      <c r="K642" s="19">
        <f>I642/H642</f>
        <v>1</v>
      </c>
      <c r="L642" s="16" t="s">
        <v>1466</v>
      </c>
      <c r="M642" s="16" t="s">
        <v>1466</v>
      </c>
      <c r="N642" s="16" t="s">
        <v>1466</v>
      </c>
      <c r="O642" s="16" t="e">
        <f t="shared" si="169"/>
        <v>#VALUE!</v>
      </c>
      <c r="P642" s="13"/>
      <c r="Q642" s="14">
        <v>10</v>
      </c>
    </row>
    <row r="643" spans="1:17" s="45" customFormat="1" x14ac:dyDescent="0.2">
      <c r="A643" s="14">
        <v>570</v>
      </c>
      <c r="B643" s="20" t="s">
        <v>42</v>
      </c>
      <c r="C643" s="8" t="s">
        <v>885</v>
      </c>
      <c r="D643" s="14">
        <v>6</v>
      </c>
      <c r="E643" s="13">
        <v>10</v>
      </c>
      <c r="F643" s="13">
        <f t="shared" si="170"/>
        <v>4</v>
      </c>
      <c r="G643" s="13">
        <v>10</v>
      </c>
      <c r="H643" s="13">
        <v>10</v>
      </c>
      <c r="I643" s="14">
        <v>10</v>
      </c>
      <c r="J643" s="15">
        <f>I643-H643</f>
        <v>0</v>
      </c>
      <c r="K643" s="19">
        <f>I643/H643</f>
        <v>1</v>
      </c>
      <c r="L643" s="16" t="s">
        <v>1466</v>
      </c>
      <c r="M643" s="16" t="s">
        <v>1466</v>
      </c>
      <c r="N643" s="16" t="s">
        <v>1466</v>
      </c>
      <c r="O643" s="16" t="e">
        <f t="shared" si="169"/>
        <v>#VALUE!</v>
      </c>
      <c r="P643" s="13"/>
      <c r="Q643" s="14">
        <v>10</v>
      </c>
    </row>
    <row r="644" spans="1:17" s="45" customFormat="1" x14ac:dyDescent="0.2">
      <c r="A644" s="14"/>
      <c r="B644" s="20"/>
      <c r="C644" s="29" t="s">
        <v>886</v>
      </c>
      <c r="D644" s="21"/>
      <c r="E644" s="13"/>
      <c r="F644" s="13">
        <f t="shared" si="170"/>
        <v>0</v>
      </c>
      <c r="G644" s="13"/>
      <c r="H644" s="13"/>
      <c r="I644" s="14"/>
      <c r="J644" s="15"/>
      <c r="K644" s="19"/>
      <c r="L644" s="16"/>
      <c r="M644" s="16"/>
      <c r="N644" s="16"/>
      <c r="O644" s="16" t="e">
        <f t="shared" si="169"/>
        <v>#DIV/0!</v>
      </c>
      <c r="P644" s="13"/>
      <c r="Q644" s="14"/>
    </row>
    <row r="645" spans="1:17" s="45" customFormat="1" x14ac:dyDescent="0.2">
      <c r="A645" s="14">
        <v>571</v>
      </c>
      <c r="B645" s="20" t="s">
        <v>43</v>
      </c>
      <c r="C645" s="8" t="s">
        <v>884</v>
      </c>
      <c r="D645" s="14">
        <v>8</v>
      </c>
      <c r="E645" s="13">
        <v>10</v>
      </c>
      <c r="F645" s="13">
        <f t="shared" si="170"/>
        <v>2</v>
      </c>
      <c r="G645" s="13">
        <v>10</v>
      </c>
      <c r="H645" s="13">
        <v>10</v>
      </c>
      <c r="I645" s="14">
        <v>10</v>
      </c>
      <c r="J645" s="15">
        <f>I645-H645</f>
        <v>0</v>
      </c>
      <c r="K645" s="19">
        <f>I645/H645</f>
        <v>1</v>
      </c>
      <c r="L645" s="16" t="s">
        <v>1466</v>
      </c>
      <c r="M645" s="16" t="s">
        <v>1466</v>
      </c>
      <c r="N645" s="16" t="s">
        <v>1466</v>
      </c>
      <c r="O645" s="16" t="e">
        <f t="shared" si="169"/>
        <v>#VALUE!</v>
      </c>
      <c r="P645" s="13"/>
      <c r="Q645" s="14">
        <v>10</v>
      </c>
    </row>
    <row r="646" spans="1:17" s="45" customFormat="1" x14ac:dyDescent="0.2">
      <c r="A646" s="14">
        <v>572</v>
      </c>
      <c r="B646" s="20" t="s">
        <v>44</v>
      </c>
      <c r="C646" s="8" t="s">
        <v>885</v>
      </c>
      <c r="D646" s="14">
        <v>7</v>
      </c>
      <c r="E646" s="13">
        <v>10</v>
      </c>
      <c r="F646" s="13">
        <f t="shared" si="170"/>
        <v>3</v>
      </c>
      <c r="G646" s="13">
        <v>10</v>
      </c>
      <c r="H646" s="13">
        <v>10</v>
      </c>
      <c r="I646" s="14">
        <v>10</v>
      </c>
      <c r="J646" s="15">
        <f>I646-H646</f>
        <v>0</v>
      </c>
      <c r="K646" s="19">
        <f>I646/H646</f>
        <v>1</v>
      </c>
      <c r="L646" s="16" t="s">
        <v>1466</v>
      </c>
      <c r="M646" s="16" t="s">
        <v>1466</v>
      </c>
      <c r="N646" s="16" t="s">
        <v>1466</v>
      </c>
      <c r="O646" s="16" t="e">
        <f t="shared" si="169"/>
        <v>#VALUE!</v>
      </c>
      <c r="P646" s="13"/>
      <c r="Q646" s="14">
        <v>10</v>
      </c>
    </row>
    <row r="647" spans="1:17" s="45" customFormat="1" x14ac:dyDescent="0.2">
      <c r="A647" s="14"/>
      <c r="B647" s="20"/>
      <c r="C647" s="29" t="s">
        <v>887</v>
      </c>
      <c r="D647" s="21"/>
      <c r="E647" s="13"/>
      <c r="F647" s="13">
        <f t="shared" si="170"/>
        <v>0</v>
      </c>
      <c r="G647" s="13"/>
      <c r="H647" s="13"/>
      <c r="I647" s="14"/>
      <c r="J647" s="15"/>
      <c r="K647" s="19"/>
      <c r="L647" s="16"/>
      <c r="M647" s="16"/>
      <c r="N647" s="16"/>
      <c r="O647" s="16" t="e">
        <f t="shared" si="169"/>
        <v>#DIV/0!</v>
      </c>
      <c r="P647" s="13"/>
      <c r="Q647" s="14"/>
    </row>
    <row r="648" spans="1:17" s="45" customFormat="1" x14ac:dyDescent="0.2">
      <c r="A648" s="14">
        <v>573</v>
      </c>
      <c r="B648" s="20" t="s">
        <v>45</v>
      </c>
      <c r="C648" s="8" t="s">
        <v>884</v>
      </c>
      <c r="D648" s="14">
        <v>8</v>
      </c>
      <c r="E648" s="13">
        <v>10</v>
      </c>
      <c r="F648" s="13">
        <f t="shared" si="170"/>
        <v>2</v>
      </c>
      <c r="G648" s="13">
        <v>10</v>
      </c>
      <c r="H648" s="13">
        <v>10</v>
      </c>
      <c r="I648" s="14">
        <v>10</v>
      </c>
      <c r="J648" s="15">
        <f t="shared" ref="J648:J654" si="171">I648-H648</f>
        <v>0</v>
      </c>
      <c r="K648" s="19">
        <f t="shared" ref="K648:K654" si="172">I648/H648</f>
        <v>1</v>
      </c>
      <c r="L648" s="16" t="s">
        <v>1466</v>
      </c>
      <c r="M648" s="16" t="s">
        <v>1466</v>
      </c>
      <c r="N648" s="16" t="s">
        <v>1466</v>
      </c>
      <c r="O648" s="16" t="e">
        <f t="shared" si="169"/>
        <v>#VALUE!</v>
      </c>
      <c r="P648" s="13"/>
      <c r="Q648" s="14">
        <v>10</v>
      </c>
    </row>
    <row r="649" spans="1:17" s="45" customFormat="1" x14ac:dyDescent="0.2">
      <c r="A649" s="14">
        <f t="shared" ref="A649:A655" si="173">A648+1</f>
        <v>574</v>
      </c>
      <c r="B649" s="20" t="s">
        <v>46</v>
      </c>
      <c r="C649" s="8" t="s">
        <v>885</v>
      </c>
      <c r="D649" s="14">
        <v>7</v>
      </c>
      <c r="E649" s="13">
        <v>10</v>
      </c>
      <c r="F649" s="13">
        <f t="shared" si="170"/>
        <v>3</v>
      </c>
      <c r="G649" s="13">
        <v>10</v>
      </c>
      <c r="H649" s="13">
        <v>10</v>
      </c>
      <c r="I649" s="14">
        <v>10</v>
      </c>
      <c r="J649" s="15">
        <f t="shared" si="171"/>
        <v>0</v>
      </c>
      <c r="K649" s="19">
        <f t="shared" si="172"/>
        <v>1</v>
      </c>
      <c r="L649" s="16" t="s">
        <v>1466</v>
      </c>
      <c r="M649" s="16" t="s">
        <v>1466</v>
      </c>
      <c r="N649" s="16" t="s">
        <v>1466</v>
      </c>
      <c r="O649" s="16" t="e">
        <f t="shared" si="169"/>
        <v>#VALUE!</v>
      </c>
      <c r="P649" s="13"/>
      <c r="Q649" s="14">
        <v>10</v>
      </c>
    </row>
    <row r="650" spans="1:17" s="45" customFormat="1" x14ac:dyDescent="0.2">
      <c r="A650" s="14">
        <f t="shared" si="173"/>
        <v>575</v>
      </c>
      <c r="B650" s="20" t="s">
        <v>630</v>
      </c>
      <c r="C650" s="8" t="s">
        <v>888</v>
      </c>
      <c r="D650" s="18" t="s">
        <v>889</v>
      </c>
      <c r="E650" s="13">
        <v>510</v>
      </c>
      <c r="F650" s="13">
        <f t="shared" si="170"/>
        <v>5</v>
      </c>
      <c r="G650" s="13">
        <f>E650+10</f>
        <v>520</v>
      </c>
      <c r="H650" s="13">
        <v>500</v>
      </c>
      <c r="I650" s="14">
        <v>550</v>
      </c>
      <c r="J650" s="15">
        <f t="shared" si="171"/>
        <v>50</v>
      </c>
      <c r="K650" s="19">
        <f t="shared" si="172"/>
        <v>1.1000000000000001</v>
      </c>
      <c r="L650" s="16" t="s">
        <v>1466</v>
      </c>
      <c r="M650" s="16" t="s">
        <v>1466</v>
      </c>
      <c r="N650" s="16" t="s">
        <v>1466</v>
      </c>
      <c r="O650" s="16" t="e">
        <f t="shared" si="169"/>
        <v>#VALUE!</v>
      </c>
      <c r="P650" s="13"/>
      <c r="Q650" s="14">
        <f t="shared" ref="Q650:Q655" si="174">I650-10</f>
        <v>540</v>
      </c>
    </row>
    <row r="651" spans="1:17" s="45" customFormat="1" x14ac:dyDescent="0.2">
      <c r="A651" s="14">
        <f t="shared" si="173"/>
        <v>576</v>
      </c>
      <c r="B651" s="20" t="s">
        <v>631</v>
      </c>
      <c r="C651" s="8" t="s">
        <v>890</v>
      </c>
      <c r="D651" s="18" t="s">
        <v>892</v>
      </c>
      <c r="E651" s="13">
        <v>760</v>
      </c>
      <c r="F651" s="13">
        <f t="shared" si="170"/>
        <v>0</v>
      </c>
      <c r="G651" s="13">
        <f>E651+10</f>
        <v>770</v>
      </c>
      <c r="H651" s="13">
        <v>750</v>
      </c>
      <c r="I651" s="14">
        <v>800</v>
      </c>
      <c r="J651" s="15">
        <f t="shared" si="171"/>
        <v>50</v>
      </c>
      <c r="K651" s="19">
        <f t="shared" si="172"/>
        <v>1.0666666666666667</v>
      </c>
      <c r="L651" s="16" t="s">
        <v>1466</v>
      </c>
      <c r="M651" s="16" t="s">
        <v>1466</v>
      </c>
      <c r="N651" s="16" t="s">
        <v>1466</v>
      </c>
      <c r="O651" s="16" t="e">
        <f t="shared" si="169"/>
        <v>#VALUE!</v>
      </c>
      <c r="P651" s="13"/>
      <c r="Q651" s="14">
        <f t="shared" si="174"/>
        <v>790</v>
      </c>
    </row>
    <row r="652" spans="1:17" s="45" customFormat="1" x14ac:dyDescent="0.2">
      <c r="A652" s="14">
        <f t="shared" si="173"/>
        <v>577</v>
      </c>
      <c r="B652" s="20" t="s">
        <v>632</v>
      </c>
      <c r="C652" s="8" t="s">
        <v>893</v>
      </c>
      <c r="D652" s="18" t="s">
        <v>894</v>
      </c>
      <c r="E652" s="13">
        <v>540</v>
      </c>
      <c r="F652" s="13">
        <f t="shared" si="170"/>
        <v>5</v>
      </c>
      <c r="G652" s="13">
        <f>E652+10</f>
        <v>550</v>
      </c>
      <c r="H652" s="13">
        <v>550</v>
      </c>
      <c r="I652" s="14">
        <v>600</v>
      </c>
      <c r="J652" s="15">
        <f t="shared" si="171"/>
        <v>50</v>
      </c>
      <c r="K652" s="19">
        <f t="shared" si="172"/>
        <v>1.0909090909090908</v>
      </c>
      <c r="L652" s="16" t="s">
        <v>1466</v>
      </c>
      <c r="M652" s="16" t="s">
        <v>1466</v>
      </c>
      <c r="N652" s="16" t="s">
        <v>1466</v>
      </c>
      <c r="O652" s="16" t="e">
        <f t="shared" si="169"/>
        <v>#VALUE!</v>
      </c>
      <c r="P652" s="13"/>
      <c r="Q652" s="14">
        <f t="shared" si="174"/>
        <v>590</v>
      </c>
    </row>
    <row r="653" spans="1:17" s="45" customFormat="1" x14ac:dyDescent="0.2">
      <c r="A653" s="14">
        <f t="shared" si="173"/>
        <v>578</v>
      </c>
      <c r="B653" s="20" t="s">
        <v>633</v>
      </c>
      <c r="C653" s="8" t="s">
        <v>895</v>
      </c>
      <c r="D653" s="18" t="s">
        <v>896</v>
      </c>
      <c r="E653" s="13">
        <v>480</v>
      </c>
      <c r="F653" s="13">
        <f t="shared" si="170"/>
        <v>5</v>
      </c>
      <c r="G653" s="13">
        <f>E653+10</f>
        <v>490</v>
      </c>
      <c r="H653" s="13">
        <v>500</v>
      </c>
      <c r="I653" s="14">
        <v>550</v>
      </c>
      <c r="J653" s="15">
        <f t="shared" si="171"/>
        <v>50</v>
      </c>
      <c r="K653" s="19">
        <f t="shared" si="172"/>
        <v>1.1000000000000001</v>
      </c>
      <c r="L653" s="16" t="s">
        <v>1466</v>
      </c>
      <c r="M653" s="16" t="s">
        <v>1466</v>
      </c>
      <c r="N653" s="16" t="s">
        <v>1466</v>
      </c>
      <c r="O653" s="16" t="e">
        <f t="shared" si="169"/>
        <v>#VALUE!</v>
      </c>
      <c r="P653" s="13"/>
      <c r="Q653" s="14">
        <f t="shared" si="174"/>
        <v>540</v>
      </c>
    </row>
    <row r="654" spans="1:17" s="45" customFormat="1" x14ac:dyDescent="0.2">
      <c r="A654" s="14">
        <f t="shared" si="173"/>
        <v>579</v>
      </c>
      <c r="B654" s="20" t="s">
        <v>634</v>
      </c>
      <c r="C654" s="8" t="s">
        <v>897</v>
      </c>
      <c r="D654" s="18" t="s">
        <v>949</v>
      </c>
      <c r="E654" s="13">
        <v>140</v>
      </c>
      <c r="F654" s="13">
        <f t="shared" si="170"/>
        <v>5</v>
      </c>
      <c r="G654" s="13">
        <f>E654+10</f>
        <v>150</v>
      </c>
      <c r="H654" s="13">
        <v>150</v>
      </c>
      <c r="I654" s="14">
        <v>200</v>
      </c>
      <c r="J654" s="15">
        <f t="shared" si="171"/>
        <v>50</v>
      </c>
      <c r="K654" s="19">
        <f t="shared" si="172"/>
        <v>1.3333333333333333</v>
      </c>
      <c r="L654" s="16" t="s">
        <v>1466</v>
      </c>
      <c r="M654" s="16" t="s">
        <v>1466</v>
      </c>
      <c r="N654" s="16" t="s">
        <v>1466</v>
      </c>
      <c r="O654" s="16" t="e">
        <f t="shared" si="169"/>
        <v>#VALUE!</v>
      </c>
      <c r="P654" s="13"/>
      <c r="Q654" s="14">
        <f t="shared" si="174"/>
        <v>190</v>
      </c>
    </row>
    <row r="655" spans="1:17" x14ac:dyDescent="0.2">
      <c r="A655" s="14">
        <f t="shared" si="173"/>
        <v>580</v>
      </c>
      <c r="B655" s="14" t="s">
        <v>635</v>
      </c>
      <c r="C655" s="27" t="s">
        <v>417</v>
      </c>
      <c r="D655" s="13"/>
      <c r="E655" s="13"/>
      <c r="F655" s="13"/>
      <c r="G655" s="13"/>
      <c r="H655" s="13"/>
      <c r="I655" s="14">
        <v>200</v>
      </c>
      <c r="J655" s="15"/>
      <c r="K655" s="14"/>
      <c r="L655" s="16"/>
      <c r="M655" s="16"/>
      <c r="N655" s="16"/>
      <c r="O655" s="16"/>
      <c r="P655" s="13"/>
      <c r="Q655" s="14">
        <f t="shared" si="174"/>
        <v>190</v>
      </c>
    </row>
  </sheetData>
  <mergeCells count="11">
    <mergeCell ref="L553:N553"/>
    <mergeCell ref="A13:D13"/>
    <mergeCell ref="A505:D505"/>
    <mergeCell ref="L552:N552"/>
    <mergeCell ref="A11:Q11"/>
    <mergeCell ref="A10:Q10"/>
    <mergeCell ref="C1:Q1"/>
    <mergeCell ref="C2:Q2"/>
    <mergeCell ref="C3:Q3"/>
    <mergeCell ref="A9:Q9"/>
    <mergeCell ref="C4:R4"/>
  </mergeCells>
  <phoneticPr fontId="3" type="noConversion"/>
  <printOptions horizontalCentered="1"/>
  <pageMargins left="0.69" right="0.16" top="0.19685039370078741" bottom="0.19685039370078741" header="0.51181102362204722" footer="0.23622047244094491"/>
  <pageSetup paperSize="9" scale="71" orientation="portrait" r:id="rId1"/>
  <headerFooter alignWithMargins="0"/>
  <rowBreaks count="6" manualBreakCount="6">
    <brk id="147" max="5" man="1"/>
    <brk id="292" max="5" man="1"/>
    <brk id="366" max="5" man="1"/>
    <brk id="440" max="5" man="1"/>
    <brk id="514" max="5" man="1"/>
    <brk id="58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прейскурант(с 01.01.2025г.)</vt:lpstr>
      <vt:lpstr>перечень(с 01.01.2025г.)</vt:lpstr>
      <vt:lpstr>перечень(с 02.03.2020 г.)</vt:lpstr>
      <vt:lpstr>перечень (с 10.07.2015 г.)</vt:lpstr>
      <vt:lpstr>'перечень (с 10.07.2015 г.)'!Область_печати</vt:lpstr>
      <vt:lpstr>'перечень(с 01.01.2025г.)'!Область_печати</vt:lpstr>
      <vt:lpstr>'перечень(с 02.03.2020 г.)'!Область_печати</vt:lpstr>
      <vt:lpstr>'прейскурант(с 01.01.2025г.)'!Область_печати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Ломова</dc:creator>
  <cp:lastModifiedBy>Наталья Чернова Сергеевна</cp:lastModifiedBy>
  <cp:lastPrinted>2024-10-07T09:52:20Z</cp:lastPrinted>
  <dcterms:created xsi:type="dcterms:W3CDTF">2013-12-04T10:42:28Z</dcterms:created>
  <dcterms:modified xsi:type="dcterms:W3CDTF">2024-12-24T10:44:42Z</dcterms:modified>
</cp:coreProperties>
</file>